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P6" i="1"/>
  <c r="AO6"/>
  <c r="AN6"/>
  <c r="AM6"/>
  <c r="AL6"/>
  <c r="AK6"/>
  <c r="AJ6"/>
  <c r="AI6"/>
  <c r="AH6"/>
  <c r="AG6"/>
  <c r="AF6"/>
  <c r="AE6"/>
  <c r="AD6"/>
  <c r="AC6"/>
  <c r="AB6"/>
  <c r="AA6"/>
  <c r="Z6"/>
  <c r="W6"/>
  <c r="V6"/>
  <c r="U6"/>
  <c r="T6"/>
  <c r="S6"/>
  <c r="R6"/>
  <c r="Q6"/>
  <c r="P6"/>
  <c r="N6"/>
  <c r="K6"/>
  <c r="BE6"/>
  <c r="BF6"/>
  <c r="BG6"/>
  <c r="BH6"/>
  <c r="BI6"/>
  <c r="BK6"/>
  <c r="BL6"/>
  <c r="BM6"/>
  <c r="BP6" s="1"/>
  <c r="BE7"/>
  <c r="BF7"/>
  <c r="BG7"/>
  <c r="BH7"/>
  <c r="BI7"/>
  <c r="BK7"/>
  <c r="BL7"/>
  <c r="BM7"/>
  <c r="BP7" s="1"/>
  <c r="BE8"/>
  <c r="BF8"/>
  <c r="BG8"/>
  <c r="BH8"/>
  <c r="BI8"/>
  <c r="BK8"/>
  <c r="BL8"/>
  <c r="BM8"/>
  <c r="BP8" s="1"/>
  <c r="BE9"/>
  <c r="BF9"/>
  <c r="BG9"/>
  <c r="BH9"/>
  <c r="BI9"/>
  <c r="BK9"/>
  <c r="BL9"/>
  <c r="BM9"/>
  <c r="BE10"/>
  <c r="BF10"/>
  <c r="BG10"/>
  <c r="BH10"/>
  <c r="BI10"/>
  <c r="BK10"/>
  <c r="BL10"/>
  <c r="BM10"/>
  <c r="BP10" s="1"/>
  <c r="BE11"/>
  <c r="BF11"/>
  <c r="BG11"/>
  <c r="BH11"/>
  <c r="BI11"/>
  <c r="BK11"/>
  <c r="BL11"/>
  <c r="BM11"/>
  <c r="BP11" s="1"/>
  <c r="BE12"/>
  <c r="BF12"/>
  <c r="BG12"/>
  <c r="BH12"/>
  <c r="BI12"/>
  <c r="BK12"/>
  <c r="BL12"/>
  <c r="BM12"/>
  <c r="BP12" s="1"/>
  <c r="BE13"/>
  <c r="BF13"/>
  <c r="BG13"/>
  <c r="BH13"/>
  <c r="BI13"/>
  <c r="BJ13"/>
  <c r="BK13"/>
  <c r="BL13"/>
  <c r="BM13"/>
  <c r="BE14"/>
  <c r="BF14"/>
  <c r="BG14"/>
  <c r="BH14"/>
  <c r="BI14"/>
  <c r="BK14"/>
  <c r="BL14"/>
  <c r="BM14"/>
  <c r="BE15"/>
  <c r="BN15" s="1"/>
  <c r="BF15"/>
  <c r="BG15"/>
  <c r="BH15"/>
  <c r="BI15"/>
  <c r="BJ15"/>
  <c r="BK15"/>
  <c r="BL15"/>
  <c r="BM15"/>
  <c r="BE16"/>
  <c r="BF16"/>
  <c r="BG16"/>
  <c r="BH16"/>
  <c r="BI16"/>
  <c r="BK16"/>
  <c r="BL16"/>
  <c r="BM16"/>
  <c r="BP16" s="1"/>
  <c r="BP15" l="1"/>
  <c r="BN13"/>
  <c r="BN8"/>
  <c r="BN7"/>
  <c r="BP14"/>
  <c r="BP13"/>
  <c r="BN10"/>
  <c r="BN9"/>
  <c r="BN16"/>
  <c r="BN14"/>
  <c r="BN12"/>
  <c r="BN11"/>
  <c r="BO15"/>
  <c r="BO13"/>
  <c r="BP9"/>
  <c r="BN6"/>
</calcChain>
</file>

<file path=xl/sharedStrings.xml><?xml version="1.0" encoding="utf-8"?>
<sst xmlns="http://schemas.openxmlformats.org/spreadsheetml/2006/main" count="111" uniqueCount="81">
  <si>
    <t>Pipji occurrence</t>
  </si>
  <si>
    <t>Brugger, J., and Meisser, N., 2006, Manganese-rich assemblages in the Barrhorn Unit, Turtmanntal, central Alps, Switzerland: Canadian Mineralogist, v. 44, p. 229-248.</t>
  </si>
  <si>
    <t>Switzerland</t>
  </si>
  <si>
    <t xml:space="preserve">Triassic </t>
  </si>
  <si>
    <t>230 Ma</t>
  </si>
  <si>
    <t>MnO</t>
  </si>
  <si>
    <t>Fe2O3</t>
  </si>
  <si>
    <t>SiO2</t>
  </si>
  <si>
    <t>A12O3</t>
  </si>
  <si>
    <t>CaO</t>
  </si>
  <si>
    <t>MgO</t>
  </si>
  <si>
    <t>K2O</t>
  </si>
  <si>
    <t>Na2O</t>
  </si>
  <si>
    <t>TiO2</t>
  </si>
  <si>
    <t>P2O5</t>
  </si>
  <si>
    <t>LOI</t>
  </si>
  <si>
    <t>Ba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</si>
  <si>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</si>
  <si>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</si>
  <si>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</si>
  <si>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</si>
  <si>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</si>
  <si>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</si>
  <si>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</si>
  <si>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</si>
  <si>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</si>
  <si>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</si>
  <si>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</si>
  <si>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</si>
  <si>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</si>
  <si>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</si>
  <si>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</si>
  <si>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</si>
  <si>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</si>
  <si>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</si>
  <si>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</si>
  <si>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</si>
  <si>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</si>
  <si>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</si>
  <si>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</si>
  <si>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</si>
  <si>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</si>
  <si>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</si>
  <si>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</si>
  <si>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</si>
  <si>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</si>
  <si>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</si>
  <si>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avg high Mn</t>
  </si>
  <si>
    <t>rhodochrosite</t>
  </si>
  <si>
    <t>hematite</t>
  </si>
  <si>
    <t>kutnahorite</t>
  </si>
  <si>
    <t>F</t>
  </si>
  <si>
    <t>As</t>
  </si>
  <si>
    <t>Cd</t>
  </si>
  <si>
    <t>Cs</t>
  </si>
  <si>
    <t>Ga</t>
  </si>
  <si>
    <t>Ge</t>
  </si>
  <si>
    <t>Hf</t>
  </si>
  <si>
    <t>Sb</t>
  </si>
  <si>
    <t>Sn</t>
  </si>
  <si>
    <t>Ta</t>
  </si>
  <si>
    <t>Li</t>
  </si>
  <si>
    <t>Cl</t>
  </si>
  <si>
    <t>chondrite values from Taylor &amp; McLennan table A2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</si>
  <si>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</si>
  <si>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</si>
  <si>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</si>
  <si>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</si>
  <si>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</si>
  <si>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</si>
  <si>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</si>
  <si>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</si>
  <si>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</si>
  <si>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</si>
  <si>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</si>
  <si>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</si>
  <si>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t>intf</t>
  </si>
  <si>
    <t>jacobsite, rhodochrosite</t>
  </si>
  <si>
    <t>rhodochrosite, spessartine</t>
  </si>
  <si>
    <t>jacobsite, kutnahorite</t>
  </si>
  <si>
    <t>intf = interference from Ba</t>
  </si>
</sst>
</file>

<file path=xl/styles.xml><?xml version="1.0" encoding="utf-8"?>
<styleSheet xmlns="http://schemas.openxmlformats.org/spreadsheetml/2006/main">
  <numFmts count="2">
    <numFmt numFmtId="164" formatCode="0.0"/>
    <numFmt numFmtId="166" formatCode="0.00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17"/>
  <sheetViews>
    <sheetView tabSelected="1" topLeftCell="AE1" workbookViewId="0">
      <selection activeCell="AM23" sqref="AM23"/>
    </sheetView>
  </sheetViews>
  <sheetFormatPr defaultRowHeight="15"/>
  <cols>
    <col min="20" max="21" width="9.28515625" bestFit="1" customWidth="1"/>
    <col min="22" max="22" width="10.5703125" bestFit="1" customWidth="1"/>
  </cols>
  <sheetData>
    <row r="1" spans="1:69">
      <c r="A1" t="s">
        <v>0</v>
      </c>
    </row>
    <row r="2" spans="1:69">
      <c r="A2" t="s">
        <v>1</v>
      </c>
    </row>
    <row r="3" spans="1:69">
      <c r="A3" t="s">
        <v>2</v>
      </c>
      <c r="D3" t="s">
        <v>3</v>
      </c>
      <c r="E3" t="s">
        <v>4</v>
      </c>
      <c r="BH3">
        <v>0.36699999999999999</v>
      </c>
      <c r="BI3">
        <v>0.95699999999999996</v>
      </c>
      <c r="BJ3">
        <v>0.13700000000000001</v>
      </c>
      <c r="BK3">
        <v>0.71099999999999997</v>
      </c>
      <c r="BL3">
        <v>0.23100000000000001</v>
      </c>
      <c r="BM3">
        <v>8.6999999999999994E-2</v>
      </c>
      <c r="BN3">
        <v>0.30599999999999999</v>
      </c>
      <c r="BO3">
        <v>5.8000000000000003E-2</v>
      </c>
      <c r="BP3">
        <v>0.248</v>
      </c>
    </row>
    <row r="4" spans="1:69">
      <c r="BH4">
        <v>0.36699999999999999</v>
      </c>
      <c r="BI4">
        <v>0.95699999999999996</v>
      </c>
      <c r="BJ4">
        <v>0.13700000000000001</v>
      </c>
      <c r="BK4">
        <v>0.71099999999999997</v>
      </c>
      <c r="BL4">
        <v>0.23100000000000001</v>
      </c>
      <c r="BM4">
        <v>8.6999999999999994E-2</v>
      </c>
      <c r="BN4">
        <v>0.30599999999999999</v>
      </c>
      <c r="BO4">
        <v>5.8000000000000003E-2</v>
      </c>
      <c r="BP4">
        <v>0.248</v>
      </c>
      <c r="BQ4" t="s">
        <v>63</v>
      </c>
    </row>
    <row r="5" spans="1:69"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52</v>
      </c>
      <c r="O5" t="s">
        <v>16</v>
      </c>
      <c r="P5" t="s">
        <v>53</v>
      </c>
      <c r="Q5" t="s">
        <v>17</v>
      </c>
      <c r="R5" t="s">
        <v>18</v>
      </c>
      <c r="S5" t="s">
        <v>19</v>
      </c>
      <c r="T5" t="s">
        <v>20</v>
      </c>
      <c r="U5" t="s">
        <v>21</v>
      </c>
      <c r="V5" t="s">
        <v>22</v>
      </c>
      <c r="W5" t="s">
        <v>23</v>
      </c>
      <c r="X5" t="s">
        <v>24</v>
      </c>
      <c r="Y5" t="s">
        <v>25</v>
      </c>
      <c r="Z5" t="s">
        <v>26</v>
      </c>
      <c r="AA5" t="s">
        <v>27</v>
      </c>
      <c r="AB5" t="s">
        <v>28</v>
      </c>
      <c r="AC5" t="s">
        <v>29</v>
      </c>
      <c r="AD5" t="s">
        <v>30</v>
      </c>
      <c r="AE5" t="s">
        <v>31</v>
      </c>
      <c r="AF5" t="s">
        <v>32</v>
      </c>
      <c r="AG5" t="s">
        <v>62</v>
      </c>
      <c r="AH5" t="s">
        <v>54</v>
      </c>
      <c r="AI5" t="s">
        <v>51</v>
      </c>
      <c r="AJ5" t="s">
        <v>55</v>
      </c>
      <c r="AK5" t="s">
        <v>56</v>
      </c>
      <c r="AL5" t="s">
        <v>57</v>
      </c>
      <c r="AM5" t="s">
        <v>61</v>
      </c>
      <c r="AN5" t="s">
        <v>58</v>
      </c>
      <c r="AO5" t="s">
        <v>59</v>
      </c>
      <c r="AP5" t="s">
        <v>60</v>
      </c>
      <c r="AQ5" t="s">
        <v>33</v>
      </c>
      <c r="AR5" t="s">
        <v>34</v>
      </c>
      <c r="AS5" t="s">
        <v>35</v>
      </c>
      <c r="AT5" t="s">
        <v>36</v>
      </c>
      <c r="AU5" t="s">
        <v>37</v>
      </c>
      <c r="AV5" t="s">
        <v>38</v>
      </c>
      <c r="AW5" t="s">
        <v>39</v>
      </c>
      <c r="AX5" t="s">
        <v>40</v>
      </c>
      <c r="AY5" t="s">
        <v>41</v>
      </c>
      <c r="AZ5" t="s">
        <v>42</v>
      </c>
      <c r="BA5" t="s">
        <v>43</v>
      </c>
      <c r="BB5" t="s">
        <v>44</v>
      </c>
      <c r="BC5" t="s">
        <v>45</v>
      </c>
      <c r="BD5" t="s">
        <v>46</v>
      </c>
      <c r="BE5" t="s">
        <v>64</v>
      </c>
      <c r="BF5" t="s">
        <v>65</v>
      </c>
      <c r="BG5" t="s">
        <v>66</v>
      </c>
      <c r="BH5" t="s">
        <v>67</v>
      </c>
      <c r="BI5" t="s">
        <v>68</v>
      </c>
      <c r="BJ5" t="s">
        <v>69</v>
      </c>
      <c r="BK5" t="s">
        <v>70</v>
      </c>
      <c r="BL5" t="s">
        <v>71</v>
      </c>
      <c r="BM5" t="s">
        <v>72</v>
      </c>
      <c r="BN5" t="s">
        <v>73</v>
      </c>
      <c r="BO5" t="s">
        <v>74</v>
      </c>
      <c r="BP5" t="s">
        <v>75</v>
      </c>
    </row>
    <row r="6" spans="1:69">
      <c r="A6" t="s">
        <v>47</v>
      </c>
      <c r="C6">
        <v>42.24</v>
      </c>
      <c r="D6" s="3">
        <v>14.858888888888892</v>
      </c>
      <c r="E6" s="3">
        <v>7.4544444444444444</v>
      </c>
      <c r="F6" s="3">
        <v>2.2066666666666666</v>
      </c>
      <c r="G6" s="3">
        <v>2.2066666666666666</v>
      </c>
      <c r="H6" s="3">
        <v>2.2066666666666666</v>
      </c>
      <c r="I6" s="3"/>
      <c r="J6" s="3"/>
      <c r="K6" s="3">
        <f>AVERAGE(K7:K16)</f>
        <v>5.4500000000000007E-2</v>
      </c>
      <c r="L6" s="3">
        <v>1.3322222222222224</v>
      </c>
      <c r="M6" s="3">
        <v>18.711111111111112</v>
      </c>
      <c r="N6" s="3">
        <f>AVERAGE(N7:N16)</f>
        <v>355.2</v>
      </c>
      <c r="O6">
        <v>11814</v>
      </c>
      <c r="P6" s="3">
        <f>AVERAGE(P7:P16)</f>
        <v>0.60199999999999998</v>
      </c>
      <c r="Q6" s="3">
        <f t="shared" ref="Q6:W6" si="0">AVERAGE(Q7:Q16)</f>
        <v>566.79999999999995</v>
      </c>
      <c r="R6" s="3">
        <f t="shared" si="0"/>
        <v>18.8</v>
      </c>
      <c r="S6" s="3">
        <f t="shared" si="0"/>
        <v>120.6</v>
      </c>
      <c r="T6" s="3">
        <f t="shared" si="0"/>
        <v>4.261000000000001</v>
      </c>
      <c r="U6" s="3">
        <f t="shared" si="0"/>
        <v>1.468</v>
      </c>
      <c r="V6" s="3">
        <f t="shared" si="0"/>
        <v>1335.9</v>
      </c>
      <c r="W6" s="3">
        <f t="shared" si="0"/>
        <v>20.240000000000002</v>
      </c>
      <c r="X6" s="1"/>
      <c r="Y6" s="1"/>
      <c r="Z6" s="3">
        <f>AVERAGE(Z7:Z16)</f>
        <v>1130.0999999999999</v>
      </c>
      <c r="AA6" s="3">
        <f t="shared" ref="AA6:AP6" si="1">AVERAGE(AA7:AA16)</f>
        <v>1.2790000000000001</v>
      </c>
      <c r="AB6" s="3">
        <f t="shared" si="1"/>
        <v>4.8179999999999996</v>
      </c>
      <c r="AC6" s="3">
        <f t="shared" si="1"/>
        <v>607.20000000000005</v>
      </c>
      <c r="AD6" s="3">
        <f t="shared" si="1"/>
        <v>10.292</v>
      </c>
      <c r="AE6" s="3">
        <f t="shared" si="1"/>
        <v>528.20000000000005</v>
      </c>
      <c r="AF6" s="3">
        <f t="shared" si="1"/>
        <v>19.369999999999997</v>
      </c>
      <c r="AG6" s="3">
        <f t="shared" si="1"/>
        <v>35.6</v>
      </c>
      <c r="AH6" s="3">
        <f t="shared" si="1"/>
        <v>0.28300000000000003</v>
      </c>
      <c r="AI6" s="3">
        <f t="shared" si="1"/>
        <v>0.182</v>
      </c>
      <c r="AJ6" s="3">
        <f t="shared" si="1"/>
        <v>14.4</v>
      </c>
      <c r="AK6" s="3">
        <f t="shared" si="1"/>
        <v>3.339</v>
      </c>
      <c r="AL6" s="3">
        <f t="shared" si="1"/>
        <v>0.39</v>
      </c>
      <c r="AM6" s="3">
        <f t="shared" si="1"/>
        <v>1.5</v>
      </c>
      <c r="AN6" s="3">
        <f t="shared" si="1"/>
        <v>11.24</v>
      </c>
      <c r="AO6" s="3">
        <f t="shared" si="1"/>
        <v>1.01</v>
      </c>
      <c r="AP6" s="3">
        <f t="shared" si="1"/>
        <v>0.1125</v>
      </c>
      <c r="AQ6" s="3">
        <v>6.5455555555555556</v>
      </c>
      <c r="AR6" s="3">
        <v>6.5722222222222229</v>
      </c>
      <c r="AS6" s="3">
        <v>1.0744444444444445</v>
      </c>
      <c r="AT6" s="3">
        <v>4.2677777777777779</v>
      </c>
      <c r="AU6" s="3">
        <v>0.82777777777777772</v>
      </c>
      <c r="AV6" t="s">
        <v>76</v>
      </c>
      <c r="AW6">
        <v>0.90999999999999992</v>
      </c>
      <c r="AX6" s="2">
        <v>0.13111111111111109</v>
      </c>
      <c r="AY6" s="2">
        <v>0.88000000000000012</v>
      </c>
      <c r="AZ6" s="2">
        <v>0.19111111111111112</v>
      </c>
      <c r="BA6" s="2">
        <v>0.55222222222222228</v>
      </c>
      <c r="BB6" s="2">
        <v>8.511111111111111E-2</v>
      </c>
      <c r="BC6" s="2">
        <v>0.54555555555555557</v>
      </c>
      <c r="BD6" s="2">
        <v>8.5555555555555551E-2</v>
      </c>
      <c r="BE6" s="3">
        <f>AQ6/BH$3</f>
        <v>17.835301241295792</v>
      </c>
      <c r="BF6" s="3">
        <f>AR6/BI$3</f>
        <v>6.8675258330430751</v>
      </c>
      <c r="BG6" s="3">
        <f>AS6/BJ$3</f>
        <v>7.8426601784266019</v>
      </c>
      <c r="BH6" s="3">
        <f>AT6/BK$3</f>
        <v>6.0025003906860448</v>
      </c>
      <c r="BI6" s="3">
        <f>AU6/BL$3</f>
        <v>3.5834535834535832</v>
      </c>
      <c r="BJ6" s="3" t="s">
        <v>76</v>
      </c>
      <c r="BK6" s="3">
        <f>AW6/BN$3</f>
        <v>2.9738562091503264</v>
      </c>
      <c r="BL6" s="3">
        <f>AX6/BO$3</f>
        <v>2.2605363984674325</v>
      </c>
      <c r="BM6" s="3">
        <f>BC6/BP$3</f>
        <v>2.1998207885304661</v>
      </c>
      <c r="BN6" s="3">
        <f>BF6/((BE6*BG6)^0.5)</f>
        <v>0.58066864886350666</v>
      </c>
      <c r="BO6" s="3" t="s">
        <v>76</v>
      </c>
      <c r="BP6" s="3">
        <f>BE6/BM6</f>
        <v>8.1076155540880244</v>
      </c>
    </row>
    <row r="7" spans="1:69">
      <c r="A7">
        <v>4</v>
      </c>
      <c r="B7" t="s">
        <v>77</v>
      </c>
      <c r="C7">
        <v>52.3</v>
      </c>
      <c r="D7">
        <v>9.58</v>
      </c>
      <c r="E7">
        <v>6.92</v>
      </c>
      <c r="F7">
        <v>1.06</v>
      </c>
      <c r="G7">
        <v>7.91</v>
      </c>
      <c r="H7">
        <v>0.97</v>
      </c>
      <c r="K7" s="4">
        <v>2.5000000000000001E-2</v>
      </c>
      <c r="L7">
        <v>0.7</v>
      </c>
      <c r="M7">
        <v>18.5</v>
      </c>
      <c r="N7">
        <v>1111</v>
      </c>
      <c r="O7">
        <v>19355</v>
      </c>
      <c r="P7">
        <v>1.59</v>
      </c>
      <c r="Q7">
        <v>866</v>
      </c>
      <c r="R7">
        <v>12</v>
      </c>
      <c r="S7">
        <v>149</v>
      </c>
      <c r="T7">
        <v>13.62</v>
      </c>
      <c r="U7">
        <v>0.77</v>
      </c>
      <c r="V7">
        <v>1801</v>
      </c>
      <c r="W7">
        <v>17.5</v>
      </c>
      <c r="Z7">
        <v>1900</v>
      </c>
      <c r="AA7">
        <v>1.32</v>
      </c>
      <c r="AB7">
        <v>6.57</v>
      </c>
      <c r="AC7">
        <v>988</v>
      </c>
      <c r="AD7">
        <v>2.5499999999999998</v>
      </c>
      <c r="AE7">
        <v>850</v>
      </c>
      <c r="AF7">
        <v>16</v>
      </c>
      <c r="AG7">
        <v>27</v>
      </c>
      <c r="AH7" s="4">
        <v>0.1</v>
      </c>
      <c r="AI7">
        <v>0.14000000000000001</v>
      </c>
      <c r="AJ7">
        <v>16</v>
      </c>
      <c r="AK7">
        <v>4.2</v>
      </c>
      <c r="AL7">
        <v>0.42</v>
      </c>
      <c r="AM7">
        <v>1</v>
      </c>
      <c r="AN7">
        <v>11.9</v>
      </c>
      <c r="AO7">
        <v>1.47</v>
      </c>
      <c r="AP7">
        <v>0.08</v>
      </c>
      <c r="AQ7">
        <v>3.45</v>
      </c>
      <c r="AR7">
        <v>6.31</v>
      </c>
      <c r="AS7">
        <v>0.7</v>
      </c>
      <c r="AT7">
        <v>2.64</v>
      </c>
      <c r="AU7">
        <v>0.55000000000000004</v>
      </c>
      <c r="AV7" t="s">
        <v>76</v>
      </c>
      <c r="AW7">
        <v>0.33</v>
      </c>
      <c r="AX7" s="2">
        <v>0.06</v>
      </c>
      <c r="AY7" s="2">
        <v>0.43</v>
      </c>
      <c r="AZ7" s="2">
        <v>0.08</v>
      </c>
      <c r="BA7" s="2">
        <v>0.2</v>
      </c>
      <c r="BB7" s="2">
        <v>3.3000000000000002E-2</v>
      </c>
      <c r="BC7" s="2">
        <v>0.22</v>
      </c>
      <c r="BD7" s="2">
        <v>0.03</v>
      </c>
      <c r="BE7" s="3">
        <f>AQ7/BH$3</f>
        <v>9.4005449591280659</v>
      </c>
      <c r="BF7" s="3">
        <f>AR7/BI$3</f>
        <v>6.5935214211076278</v>
      </c>
      <c r="BG7" s="3">
        <f>AS7/BJ$3</f>
        <v>5.10948905109489</v>
      </c>
      <c r="BH7" s="3">
        <f>AT7/BK$3</f>
        <v>3.7130801687763717</v>
      </c>
      <c r="BI7" s="3">
        <f>AU7/BL$3</f>
        <v>2.3809523809523809</v>
      </c>
      <c r="BJ7" s="3" t="s">
        <v>76</v>
      </c>
      <c r="BK7" s="3">
        <f>AW7/BN$3</f>
        <v>1.0784313725490198</v>
      </c>
      <c r="BL7" s="3">
        <f>AX7/BO$3</f>
        <v>1.0344827586206895</v>
      </c>
      <c r="BM7" s="3">
        <f>BC7/BP$3</f>
        <v>0.88709677419354838</v>
      </c>
      <c r="BN7" s="3">
        <f t="shared" ref="BN7:BN16" si="2">BF7/((BE7*BG7)^0.5)</f>
        <v>0.95137595221632898</v>
      </c>
      <c r="BO7" s="3" t="s">
        <v>76</v>
      </c>
      <c r="BP7" s="3">
        <f t="shared" ref="BP7:BP16" si="3">BE7/BM7</f>
        <v>10.596977953926183</v>
      </c>
    </row>
    <row r="8" spans="1:69">
      <c r="A8">
        <v>55</v>
      </c>
      <c r="B8" t="s">
        <v>50</v>
      </c>
      <c r="C8">
        <v>47.36</v>
      </c>
      <c r="D8">
        <v>11.11</v>
      </c>
      <c r="E8">
        <v>3.11</v>
      </c>
      <c r="F8">
        <v>0.64</v>
      </c>
      <c r="G8">
        <v>11.9</v>
      </c>
      <c r="H8">
        <v>1.6</v>
      </c>
      <c r="K8" s="4">
        <v>2.5000000000000001E-2</v>
      </c>
      <c r="L8">
        <v>0.43</v>
      </c>
      <c r="M8">
        <v>20.9</v>
      </c>
      <c r="N8">
        <v>128</v>
      </c>
      <c r="O8">
        <v>22770</v>
      </c>
      <c r="P8">
        <v>1.3</v>
      </c>
      <c r="Q8">
        <v>567</v>
      </c>
      <c r="R8" s="4">
        <v>5</v>
      </c>
      <c r="S8">
        <v>345</v>
      </c>
      <c r="T8">
        <v>6.88</v>
      </c>
      <c r="U8">
        <v>0.27</v>
      </c>
      <c r="V8">
        <v>1424</v>
      </c>
      <c r="W8">
        <v>32</v>
      </c>
      <c r="Z8">
        <v>3787</v>
      </c>
      <c r="AA8">
        <v>0.2</v>
      </c>
      <c r="AB8">
        <v>3.99</v>
      </c>
      <c r="AC8">
        <v>398</v>
      </c>
      <c r="AD8">
        <v>1.59</v>
      </c>
      <c r="AE8">
        <v>485</v>
      </c>
      <c r="AF8">
        <v>11</v>
      </c>
      <c r="AG8">
        <v>20</v>
      </c>
      <c r="AH8" s="4">
        <v>0.1</v>
      </c>
      <c r="AI8">
        <v>7.0000000000000007E-2</v>
      </c>
      <c r="AJ8">
        <v>15</v>
      </c>
      <c r="AK8">
        <v>4.7300000000000004</v>
      </c>
      <c r="AL8">
        <v>0.1</v>
      </c>
      <c r="AM8">
        <v>1</v>
      </c>
      <c r="AN8">
        <v>14.2</v>
      </c>
      <c r="AO8" s="4">
        <v>0.25</v>
      </c>
      <c r="AP8">
        <v>0.01</v>
      </c>
      <c r="AQ8">
        <v>3.04</v>
      </c>
      <c r="AR8">
        <v>2.87</v>
      </c>
      <c r="AS8">
        <v>0.48</v>
      </c>
      <c r="AT8">
        <v>1.76</v>
      </c>
      <c r="AU8">
        <v>0.32</v>
      </c>
      <c r="AV8" t="s">
        <v>76</v>
      </c>
      <c r="AW8">
        <v>0.34</v>
      </c>
      <c r="AX8" s="2">
        <v>0.05</v>
      </c>
      <c r="AY8" s="2">
        <v>0.32</v>
      </c>
      <c r="AZ8" s="2">
        <v>0.04</v>
      </c>
      <c r="BA8" s="2">
        <v>0.14000000000000001</v>
      </c>
      <c r="BB8" s="2">
        <v>2.3E-2</v>
      </c>
      <c r="BC8" s="2">
        <v>0.12</v>
      </c>
      <c r="BD8" s="2">
        <v>0.02</v>
      </c>
      <c r="BE8" s="3">
        <f>AQ8/BH$3</f>
        <v>8.2833787465940052</v>
      </c>
      <c r="BF8" s="3">
        <f>AR8/BI$3</f>
        <v>2.9989550679205852</v>
      </c>
      <c r="BG8" s="3">
        <f>AS8/BJ$3</f>
        <v>3.5036496350364961</v>
      </c>
      <c r="BH8" s="3">
        <f>AT8/BK$3</f>
        <v>2.4753867791842477</v>
      </c>
      <c r="BI8" s="3">
        <f>AU8/BL$3</f>
        <v>1.3852813852813852</v>
      </c>
      <c r="BJ8" s="3" t="s">
        <v>76</v>
      </c>
      <c r="BK8" s="3">
        <f>AW8/BN$3</f>
        <v>1.1111111111111112</v>
      </c>
      <c r="BL8" s="3">
        <f>AX8/BO$3</f>
        <v>0.86206896551724144</v>
      </c>
      <c r="BM8" s="3">
        <f>BC8/BP$3</f>
        <v>0.48387096774193544</v>
      </c>
      <c r="BN8" s="3">
        <f t="shared" si="2"/>
        <v>0.5566803148145657</v>
      </c>
      <c r="BO8" s="3" t="s">
        <v>76</v>
      </c>
      <c r="BP8" s="3">
        <f t="shared" si="3"/>
        <v>17.118982742960945</v>
      </c>
    </row>
    <row r="9" spans="1:69">
      <c r="A9">
        <v>54</v>
      </c>
      <c r="B9" t="s">
        <v>77</v>
      </c>
      <c r="C9">
        <v>45</v>
      </c>
      <c r="D9">
        <v>22.7</v>
      </c>
      <c r="E9">
        <v>6.92</v>
      </c>
      <c r="F9">
        <v>1.87</v>
      </c>
      <c r="G9">
        <v>5.07</v>
      </c>
      <c r="H9">
        <v>1.9</v>
      </c>
      <c r="K9" s="4">
        <v>2.5000000000000001E-2</v>
      </c>
      <c r="L9">
        <v>0.37</v>
      </c>
      <c r="M9">
        <v>15.9</v>
      </c>
      <c r="N9">
        <v>247</v>
      </c>
      <c r="O9">
        <v>13381</v>
      </c>
      <c r="P9">
        <v>0.67</v>
      </c>
      <c r="Q9">
        <v>438</v>
      </c>
      <c r="R9">
        <v>14</v>
      </c>
      <c r="S9">
        <v>17</v>
      </c>
      <c r="T9">
        <v>5.71</v>
      </c>
      <c r="U9">
        <v>0.85</v>
      </c>
      <c r="V9">
        <v>1970</v>
      </c>
      <c r="W9">
        <v>8.5</v>
      </c>
      <c r="Z9">
        <v>877</v>
      </c>
      <c r="AA9">
        <v>1.1200000000000001</v>
      </c>
      <c r="AB9">
        <v>9.9600000000000009</v>
      </c>
      <c r="AC9">
        <v>586</v>
      </c>
      <c r="AD9">
        <v>2.57</v>
      </c>
      <c r="AE9">
        <v>830</v>
      </c>
      <c r="AF9">
        <v>19</v>
      </c>
      <c r="AG9">
        <v>44</v>
      </c>
      <c r="AH9">
        <v>0.48</v>
      </c>
      <c r="AI9">
        <v>0.13</v>
      </c>
      <c r="AJ9">
        <v>18</v>
      </c>
      <c r="AK9">
        <v>5.37</v>
      </c>
      <c r="AL9">
        <v>0.35</v>
      </c>
      <c r="AM9">
        <v>2</v>
      </c>
      <c r="AN9">
        <v>19.899999999999999</v>
      </c>
      <c r="AO9">
        <v>0.63</v>
      </c>
      <c r="AP9">
        <v>0.08</v>
      </c>
      <c r="AQ9">
        <v>3</v>
      </c>
      <c r="AR9">
        <v>4.54</v>
      </c>
      <c r="AS9">
        <v>0.53</v>
      </c>
      <c r="AT9">
        <v>2.2999999999999998</v>
      </c>
      <c r="AU9">
        <v>0.43</v>
      </c>
      <c r="AV9" t="s">
        <v>76</v>
      </c>
      <c r="AW9">
        <v>0.46</v>
      </c>
      <c r="AX9" s="2">
        <v>0.06</v>
      </c>
      <c r="AY9" s="2">
        <v>0.41</v>
      </c>
      <c r="AZ9" s="2">
        <v>7.0000000000000007E-2</v>
      </c>
      <c r="BA9" s="2">
        <v>0.23</v>
      </c>
      <c r="BB9" s="2">
        <v>3.1E-2</v>
      </c>
      <c r="BC9" s="2">
        <v>0.2</v>
      </c>
      <c r="BD9" s="2">
        <v>0.03</v>
      </c>
      <c r="BE9" s="3">
        <f>AQ9/BH$3</f>
        <v>8.1743869209809272</v>
      </c>
      <c r="BF9" s="3">
        <f>AR9/BI$3</f>
        <v>4.7439916405433653</v>
      </c>
      <c r="BG9" s="3">
        <f>AS9/BJ$3</f>
        <v>3.8686131386861313</v>
      </c>
      <c r="BH9" s="3">
        <f>AT9/BK$3</f>
        <v>3.2348804500703232</v>
      </c>
      <c r="BI9" s="3">
        <f>AU9/BL$3</f>
        <v>1.8614718614718613</v>
      </c>
      <c r="BJ9" s="3" t="s">
        <v>76</v>
      </c>
      <c r="BK9" s="3">
        <f>AW9/BN$3</f>
        <v>1.5032679738562091</v>
      </c>
      <c r="BL9" s="3">
        <f>AX9/BO$3</f>
        <v>1.0344827586206895</v>
      </c>
      <c r="BM9" s="3">
        <f>BC9/BP$3</f>
        <v>0.80645161290322587</v>
      </c>
      <c r="BN9" s="3">
        <f t="shared" si="2"/>
        <v>0.84360407443173235</v>
      </c>
      <c r="BO9" s="3" t="s">
        <v>76</v>
      </c>
      <c r="BP9" s="3">
        <f t="shared" si="3"/>
        <v>10.136239782016348</v>
      </c>
    </row>
    <row r="10" spans="1:69">
      <c r="A10">
        <v>51</v>
      </c>
      <c r="B10" t="s">
        <v>48</v>
      </c>
      <c r="C10">
        <v>43.7</v>
      </c>
      <c r="D10">
        <v>12</v>
      </c>
      <c r="E10">
        <v>4.84</v>
      </c>
      <c r="F10">
        <v>2.0299999999999998</v>
      </c>
      <c r="G10">
        <v>7.66</v>
      </c>
      <c r="H10">
        <v>3.32</v>
      </c>
      <c r="K10" s="4">
        <v>2.5000000000000001E-2</v>
      </c>
      <c r="L10">
        <v>1.07</v>
      </c>
      <c r="M10">
        <v>25.6</v>
      </c>
      <c r="N10">
        <v>89</v>
      </c>
      <c r="O10">
        <v>1481</v>
      </c>
      <c r="P10">
        <v>0.3</v>
      </c>
      <c r="Q10">
        <v>433</v>
      </c>
      <c r="R10">
        <v>15</v>
      </c>
      <c r="S10">
        <v>121</v>
      </c>
      <c r="T10">
        <v>0.76</v>
      </c>
      <c r="U10">
        <v>0.94</v>
      </c>
      <c r="V10">
        <v>997</v>
      </c>
      <c r="W10">
        <v>6.4</v>
      </c>
      <c r="Z10">
        <v>155</v>
      </c>
      <c r="AA10">
        <v>0.94</v>
      </c>
      <c r="AB10">
        <v>4.5999999999999996</v>
      </c>
      <c r="AC10">
        <v>209</v>
      </c>
      <c r="AD10">
        <v>11.19</v>
      </c>
      <c r="AE10">
        <v>321</v>
      </c>
      <c r="AF10">
        <v>12</v>
      </c>
      <c r="AG10">
        <v>20</v>
      </c>
      <c r="AH10">
        <v>0.36</v>
      </c>
      <c r="AI10">
        <v>0.13</v>
      </c>
      <c r="AJ10">
        <v>16</v>
      </c>
      <c r="AK10">
        <v>2.15</v>
      </c>
      <c r="AL10">
        <v>0.25</v>
      </c>
      <c r="AM10">
        <v>1</v>
      </c>
      <c r="AN10">
        <v>0.5</v>
      </c>
      <c r="AO10">
        <v>1.25</v>
      </c>
      <c r="AP10">
        <v>7.0000000000000007E-2</v>
      </c>
      <c r="AQ10">
        <v>7.48</v>
      </c>
      <c r="AR10">
        <v>5.27</v>
      </c>
      <c r="AS10">
        <v>0.83</v>
      </c>
      <c r="AT10">
        <v>3.18</v>
      </c>
      <c r="AU10">
        <v>0.6</v>
      </c>
      <c r="AV10" t="s">
        <v>76</v>
      </c>
      <c r="AW10">
        <v>0.73</v>
      </c>
      <c r="AX10" s="2">
        <v>0.11</v>
      </c>
      <c r="AY10" s="2">
        <v>0.78</v>
      </c>
      <c r="AZ10" s="2">
        <v>0.18</v>
      </c>
      <c r="BA10" s="2">
        <v>0.55000000000000004</v>
      </c>
      <c r="BB10" s="2">
        <v>8.6999999999999994E-2</v>
      </c>
      <c r="BC10" s="2">
        <v>0.54</v>
      </c>
      <c r="BD10" s="2">
        <v>0.09</v>
      </c>
      <c r="BE10" s="3">
        <f>AQ10/BH$3</f>
        <v>20.381471389645778</v>
      </c>
      <c r="BF10" s="3">
        <f>AR10/BI$3</f>
        <v>5.5067920585161962</v>
      </c>
      <c r="BG10" s="3">
        <f>AS10/BJ$3</f>
        <v>6.0583941605839406</v>
      </c>
      <c r="BH10" s="3">
        <f>AT10/BK$3</f>
        <v>4.4725738396624477</v>
      </c>
      <c r="BI10" s="3">
        <f>AU10/BL$3</f>
        <v>2.5974025974025974</v>
      </c>
      <c r="BJ10" s="3" t="s">
        <v>76</v>
      </c>
      <c r="BK10" s="3">
        <f>AW10/BN$3</f>
        <v>2.3856209150326797</v>
      </c>
      <c r="BL10" s="3">
        <f>AX10/BO$3</f>
        <v>1.896551724137931</v>
      </c>
      <c r="BM10" s="3">
        <f>BC10/BP$3</f>
        <v>2.17741935483871</v>
      </c>
      <c r="BN10" s="3">
        <f t="shared" si="2"/>
        <v>0.49556673662837497</v>
      </c>
      <c r="BO10" s="3" t="s">
        <v>76</v>
      </c>
      <c r="BP10" s="3">
        <f t="shared" si="3"/>
        <v>9.3603794530225048</v>
      </c>
    </row>
    <row r="11" spans="1:69">
      <c r="A11">
        <v>52</v>
      </c>
      <c r="B11" t="s">
        <v>79</v>
      </c>
      <c r="C11">
        <v>41.2</v>
      </c>
      <c r="D11">
        <v>22.3</v>
      </c>
      <c r="E11">
        <v>3.54</v>
      </c>
      <c r="F11">
        <v>0.87</v>
      </c>
      <c r="G11">
        <v>13</v>
      </c>
      <c r="H11">
        <v>1.5</v>
      </c>
      <c r="K11" s="4">
        <v>2.5000000000000001E-2</v>
      </c>
      <c r="L11">
        <v>0.35</v>
      </c>
      <c r="M11">
        <v>17.5</v>
      </c>
      <c r="N11">
        <v>179</v>
      </c>
      <c r="O11">
        <v>11137</v>
      </c>
      <c r="P11">
        <v>0.6</v>
      </c>
      <c r="Q11">
        <v>538</v>
      </c>
      <c r="R11">
        <v>12</v>
      </c>
      <c r="S11">
        <v>241</v>
      </c>
      <c r="T11">
        <v>5.47</v>
      </c>
      <c r="U11">
        <v>0.43</v>
      </c>
      <c r="V11">
        <v>867</v>
      </c>
      <c r="W11">
        <v>60.7</v>
      </c>
      <c r="Z11">
        <v>1768</v>
      </c>
      <c r="AA11">
        <v>0.28999999999999998</v>
      </c>
      <c r="AB11">
        <v>4.7</v>
      </c>
      <c r="AC11">
        <v>497</v>
      </c>
      <c r="AD11">
        <v>1.74</v>
      </c>
      <c r="AE11">
        <v>504</v>
      </c>
      <c r="AF11">
        <v>10</v>
      </c>
      <c r="AG11">
        <v>21</v>
      </c>
      <c r="AH11" s="4">
        <v>0.1</v>
      </c>
      <c r="AI11">
        <v>0.06</v>
      </c>
      <c r="AJ11">
        <v>13</v>
      </c>
      <c r="AK11">
        <v>2.72</v>
      </c>
      <c r="AL11">
        <v>0.15</v>
      </c>
      <c r="AM11">
        <v>1</v>
      </c>
      <c r="AN11">
        <v>15.5</v>
      </c>
      <c r="AO11" s="4">
        <v>0.25</v>
      </c>
      <c r="AP11" s="4">
        <v>5.0000000000000001E-3</v>
      </c>
      <c r="AQ11">
        <v>2.64</v>
      </c>
      <c r="AR11">
        <v>3.18</v>
      </c>
      <c r="AS11">
        <v>0.47</v>
      </c>
      <c r="AT11">
        <v>1.83</v>
      </c>
      <c r="AU11">
        <v>0.35</v>
      </c>
      <c r="AV11" t="s">
        <v>76</v>
      </c>
      <c r="AW11">
        <v>0.33</v>
      </c>
      <c r="AX11" s="2">
        <v>0.05</v>
      </c>
      <c r="AY11" s="2">
        <v>0.31</v>
      </c>
      <c r="AZ11" s="2">
        <v>0.06</v>
      </c>
      <c r="BA11" s="2">
        <v>0.16</v>
      </c>
      <c r="BB11" s="2">
        <v>2.3E-2</v>
      </c>
      <c r="BC11" s="2">
        <v>0.17</v>
      </c>
      <c r="BD11" s="2">
        <v>0.02</v>
      </c>
      <c r="BE11" s="3">
        <f>AQ11/BH$3</f>
        <v>7.1934604904632158</v>
      </c>
      <c r="BF11" s="3">
        <f>AR11/BI$3</f>
        <v>3.3228840125391854</v>
      </c>
      <c r="BG11" s="3">
        <f>AS11/BJ$3</f>
        <v>3.4306569343065689</v>
      </c>
      <c r="BH11" s="3">
        <f>AT11/BK$3</f>
        <v>2.5738396624472575</v>
      </c>
      <c r="BI11" s="3">
        <f>AU11/BL$3</f>
        <v>1.5151515151515149</v>
      </c>
      <c r="BJ11" s="3" t="s">
        <v>76</v>
      </c>
      <c r="BK11" s="3">
        <f>AW11/BN$3</f>
        <v>1.0784313725490198</v>
      </c>
      <c r="BL11" s="3">
        <f>AX11/BO$3</f>
        <v>0.86206896551724144</v>
      </c>
      <c r="BM11" s="3">
        <f>BC11/BP$3</f>
        <v>0.68548387096774199</v>
      </c>
      <c r="BN11" s="3">
        <f t="shared" si="2"/>
        <v>0.66889447002465663</v>
      </c>
      <c r="BO11" s="3" t="s">
        <v>76</v>
      </c>
      <c r="BP11" s="3">
        <f t="shared" si="3"/>
        <v>10.493989421381631</v>
      </c>
    </row>
    <row r="12" spans="1:69">
      <c r="A12">
        <v>50</v>
      </c>
      <c r="B12" t="s">
        <v>48</v>
      </c>
      <c r="C12">
        <v>40.1</v>
      </c>
      <c r="D12">
        <v>10.9</v>
      </c>
      <c r="E12">
        <v>13.1</v>
      </c>
      <c r="F12">
        <v>2.64</v>
      </c>
      <c r="G12">
        <v>6.16</v>
      </c>
      <c r="H12">
        <v>5.29</v>
      </c>
      <c r="K12">
        <v>0.09</v>
      </c>
      <c r="L12">
        <v>1.84</v>
      </c>
      <c r="M12">
        <v>18.600000000000001</v>
      </c>
      <c r="N12">
        <v>541</v>
      </c>
      <c r="O12">
        <v>20378</v>
      </c>
      <c r="P12" s="4">
        <v>0.1</v>
      </c>
      <c r="Q12">
        <v>580</v>
      </c>
      <c r="R12">
        <v>31</v>
      </c>
      <c r="S12">
        <v>6</v>
      </c>
      <c r="T12">
        <v>1.02</v>
      </c>
      <c r="U12">
        <v>2.98</v>
      </c>
      <c r="V12">
        <v>1871</v>
      </c>
      <c r="W12">
        <v>3.5</v>
      </c>
      <c r="Z12">
        <v>1063</v>
      </c>
      <c r="AA12">
        <v>1.41</v>
      </c>
      <c r="AB12">
        <v>2.5499999999999998</v>
      </c>
      <c r="AC12">
        <v>463</v>
      </c>
      <c r="AD12">
        <v>12.25</v>
      </c>
      <c r="AE12">
        <v>583</v>
      </c>
      <c r="AF12">
        <v>28</v>
      </c>
      <c r="AG12">
        <v>39</v>
      </c>
      <c r="AH12">
        <v>0.21</v>
      </c>
      <c r="AI12">
        <v>0.28999999999999998</v>
      </c>
      <c r="AJ12">
        <v>15</v>
      </c>
      <c r="AK12">
        <v>3.17</v>
      </c>
      <c r="AL12">
        <v>0.57999999999999996</v>
      </c>
      <c r="AM12">
        <v>2</v>
      </c>
      <c r="AN12">
        <v>4.5</v>
      </c>
      <c r="AO12">
        <v>1.45</v>
      </c>
      <c r="AP12">
        <v>0.22</v>
      </c>
      <c r="AQ12">
        <v>8.15</v>
      </c>
      <c r="AR12">
        <v>8.51</v>
      </c>
      <c r="AS12">
        <v>1.5</v>
      </c>
      <c r="AT12">
        <v>5.94</v>
      </c>
      <c r="AU12">
        <v>1.04</v>
      </c>
      <c r="AV12" t="s">
        <v>76</v>
      </c>
      <c r="AW12">
        <v>1.24</v>
      </c>
      <c r="AX12" s="2">
        <v>0.17</v>
      </c>
      <c r="AY12" s="2">
        <v>1</v>
      </c>
      <c r="AZ12" s="2">
        <v>0.21</v>
      </c>
      <c r="BA12" s="2">
        <v>0.63</v>
      </c>
      <c r="BB12" s="2">
        <v>0.1</v>
      </c>
      <c r="BC12" s="2">
        <v>0.6</v>
      </c>
      <c r="BD12" s="2">
        <v>0.09</v>
      </c>
      <c r="BE12" s="3">
        <f>AQ12/BH$3</f>
        <v>22.207084468664853</v>
      </c>
      <c r="BF12" s="3">
        <f>AR12/BI$3</f>
        <v>8.8923719958202714</v>
      </c>
      <c r="BG12" s="3">
        <f>AS12/BJ$3</f>
        <v>10.948905109489051</v>
      </c>
      <c r="BH12" s="3">
        <f>AT12/BK$3</f>
        <v>8.3544303797468356</v>
      </c>
      <c r="BI12" s="3">
        <f>AU12/BL$3</f>
        <v>4.5021645021645025</v>
      </c>
      <c r="BJ12" s="3" t="s">
        <v>76</v>
      </c>
      <c r="BK12" s="3">
        <f>AW12/BN$3</f>
        <v>4.0522875816993462</v>
      </c>
      <c r="BL12" s="3">
        <f>AX12/BO$3</f>
        <v>2.9310344827586206</v>
      </c>
      <c r="BM12" s="3">
        <f>BC12/BP$3</f>
        <v>2.4193548387096775</v>
      </c>
      <c r="BN12" s="3">
        <f t="shared" si="2"/>
        <v>0.57027785066981884</v>
      </c>
      <c r="BO12" s="3" t="s">
        <v>76</v>
      </c>
      <c r="BP12" s="3">
        <f t="shared" si="3"/>
        <v>9.1789282470481393</v>
      </c>
    </row>
    <row r="13" spans="1:69">
      <c r="A13">
        <v>53</v>
      </c>
      <c r="B13" t="s">
        <v>48</v>
      </c>
      <c r="C13">
        <v>39.700000000000003</v>
      </c>
      <c r="D13">
        <v>13.4</v>
      </c>
      <c r="E13">
        <v>10.4</v>
      </c>
      <c r="F13">
        <v>3.59</v>
      </c>
      <c r="G13">
        <v>8.39</v>
      </c>
      <c r="H13">
        <v>3.84</v>
      </c>
      <c r="K13">
        <v>0.06</v>
      </c>
      <c r="L13">
        <v>1.49</v>
      </c>
      <c r="M13">
        <v>19.8</v>
      </c>
      <c r="N13">
        <v>659</v>
      </c>
      <c r="O13">
        <v>3961</v>
      </c>
      <c r="P13" s="4">
        <v>0.1</v>
      </c>
      <c r="Q13">
        <v>567</v>
      </c>
      <c r="R13">
        <v>33</v>
      </c>
      <c r="S13">
        <v>34</v>
      </c>
      <c r="T13">
        <v>0.75</v>
      </c>
      <c r="U13">
        <v>2.19</v>
      </c>
      <c r="V13">
        <v>1779</v>
      </c>
      <c r="W13">
        <v>5</v>
      </c>
      <c r="Z13">
        <v>270</v>
      </c>
      <c r="AA13">
        <v>1.5</v>
      </c>
      <c r="AB13">
        <v>3.39</v>
      </c>
      <c r="AC13">
        <v>629</v>
      </c>
      <c r="AD13">
        <v>12.82</v>
      </c>
      <c r="AE13">
        <v>512</v>
      </c>
      <c r="AF13">
        <v>25</v>
      </c>
      <c r="AG13">
        <v>111</v>
      </c>
      <c r="AH13">
        <v>0.31</v>
      </c>
      <c r="AI13">
        <v>0.18</v>
      </c>
      <c r="AJ13">
        <v>17</v>
      </c>
      <c r="AK13">
        <v>3.11</v>
      </c>
      <c r="AL13">
        <v>0.47</v>
      </c>
      <c r="AM13">
        <v>1</v>
      </c>
      <c r="AN13">
        <v>1.5</v>
      </c>
      <c r="AO13">
        <v>0.81</v>
      </c>
      <c r="AP13">
        <v>0.15</v>
      </c>
      <c r="AQ13">
        <v>6.43</v>
      </c>
      <c r="AR13">
        <v>6.78</v>
      </c>
      <c r="AS13">
        <v>1.1299999999999999</v>
      </c>
      <c r="AT13">
        <v>4.66</v>
      </c>
      <c r="AU13">
        <v>0.98</v>
      </c>
      <c r="AV13">
        <v>0.35</v>
      </c>
      <c r="AW13">
        <v>1.0900000000000001</v>
      </c>
      <c r="AX13" s="2">
        <v>0.15</v>
      </c>
      <c r="AY13" s="2">
        <v>0.98</v>
      </c>
      <c r="AZ13" s="2">
        <v>0.22</v>
      </c>
      <c r="BA13" s="2">
        <v>0.6</v>
      </c>
      <c r="BB13" s="2">
        <v>9.7000000000000003E-2</v>
      </c>
      <c r="BC13" s="2">
        <v>0.64</v>
      </c>
      <c r="BD13" s="2">
        <v>0.1</v>
      </c>
      <c r="BE13" s="3">
        <f>AQ13/BH$3</f>
        <v>17.520435967302451</v>
      </c>
      <c r="BF13" s="3">
        <f>AR13/BI$3</f>
        <v>7.084639498432602</v>
      </c>
      <c r="BG13" s="3">
        <f>AS13/BJ$3</f>
        <v>8.2481751824817504</v>
      </c>
      <c r="BH13" s="3">
        <f>AT13/BK$3</f>
        <v>6.5541490857946556</v>
      </c>
      <c r="BI13" s="3">
        <f>AU13/BL$3</f>
        <v>4.2424242424242422</v>
      </c>
      <c r="BJ13" s="3">
        <f>AV13/BM$3</f>
        <v>4.0229885057471266</v>
      </c>
      <c r="BK13" s="3">
        <f>AW13/BN$3</f>
        <v>3.5620915032679741</v>
      </c>
      <c r="BL13" s="3">
        <f>AX13/BO$3</f>
        <v>2.5862068965517238</v>
      </c>
      <c r="BM13" s="3">
        <f>BC13/BP$3</f>
        <v>2.5806451612903225</v>
      </c>
      <c r="BN13" s="3">
        <f t="shared" si="2"/>
        <v>0.58934060363372254</v>
      </c>
      <c r="BO13" s="3">
        <f t="shared" ref="BO13:BO16" si="4">BJ13/((BI13*BK13)^0.5)</f>
        <v>1.0348781275472672</v>
      </c>
      <c r="BP13" s="3">
        <f t="shared" si="3"/>
        <v>6.7891689373297002</v>
      </c>
    </row>
    <row r="14" spans="1:69">
      <c r="A14">
        <v>7</v>
      </c>
      <c r="B14" t="s">
        <v>79</v>
      </c>
      <c r="C14">
        <v>38.6</v>
      </c>
      <c r="D14">
        <v>24.9</v>
      </c>
      <c r="E14">
        <v>3.86</v>
      </c>
      <c r="F14">
        <v>1.3</v>
      </c>
      <c r="G14">
        <v>10.7</v>
      </c>
      <c r="H14">
        <v>2.41</v>
      </c>
      <c r="K14" s="4">
        <v>2.5000000000000001E-2</v>
      </c>
      <c r="L14">
        <v>0.55000000000000004</v>
      </c>
      <c r="M14">
        <v>17.600000000000001</v>
      </c>
      <c r="N14">
        <v>257</v>
      </c>
      <c r="O14">
        <v>11299</v>
      </c>
      <c r="P14">
        <v>0.53</v>
      </c>
      <c r="Q14">
        <v>486</v>
      </c>
      <c r="R14">
        <v>16</v>
      </c>
      <c r="S14">
        <v>21</v>
      </c>
      <c r="T14">
        <v>3.58</v>
      </c>
      <c r="U14">
        <v>0.64</v>
      </c>
      <c r="V14">
        <v>996</v>
      </c>
      <c r="W14">
        <v>38</v>
      </c>
      <c r="Z14">
        <v>965</v>
      </c>
      <c r="AA14">
        <v>0.83</v>
      </c>
      <c r="AB14">
        <v>3.94</v>
      </c>
      <c r="AC14">
        <v>504</v>
      </c>
      <c r="AD14">
        <v>1.72</v>
      </c>
      <c r="AE14">
        <v>658</v>
      </c>
      <c r="AF14">
        <v>11</v>
      </c>
      <c r="AG14">
        <v>54</v>
      </c>
      <c r="AH14" s="4">
        <v>0.1</v>
      </c>
      <c r="AI14">
        <v>0.17</v>
      </c>
      <c r="AJ14">
        <v>14</v>
      </c>
      <c r="AK14">
        <v>2.46</v>
      </c>
      <c r="AL14">
        <v>0.17</v>
      </c>
      <c r="AM14">
        <v>1</v>
      </c>
      <c r="AN14">
        <v>37.9</v>
      </c>
      <c r="AO14" s="4">
        <v>0.25</v>
      </c>
      <c r="AP14">
        <v>0.06</v>
      </c>
      <c r="AQ14">
        <v>2.72</v>
      </c>
      <c r="AR14">
        <v>4.0599999999999996</v>
      </c>
      <c r="AS14">
        <v>0.57999999999999996</v>
      </c>
      <c r="AT14">
        <v>2.1</v>
      </c>
      <c r="AU14">
        <v>0.4</v>
      </c>
      <c r="AV14" t="s">
        <v>76</v>
      </c>
      <c r="AW14">
        <v>0.39</v>
      </c>
      <c r="AX14" s="2">
        <v>0.06</v>
      </c>
      <c r="AY14" s="2">
        <v>0.32</v>
      </c>
      <c r="AZ14" s="2">
        <v>0.05</v>
      </c>
      <c r="BA14" s="2">
        <v>0.15</v>
      </c>
      <c r="BB14" s="2">
        <v>2.1999999999999999E-2</v>
      </c>
      <c r="BC14" s="2">
        <v>0.14000000000000001</v>
      </c>
      <c r="BD14" s="2">
        <v>0.02</v>
      </c>
      <c r="BE14" s="3">
        <f>AQ14/BH$3</f>
        <v>7.4114441416893744</v>
      </c>
      <c r="BF14" s="3">
        <f>AR14/BI$3</f>
        <v>4.2424242424242422</v>
      </c>
      <c r="BG14" s="3">
        <f>AS14/BJ$3</f>
        <v>4.2335766423357661</v>
      </c>
      <c r="BH14" s="3">
        <f>AT14/BK$3</f>
        <v>2.9535864978902957</v>
      </c>
      <c r="BI14" s="3">
        <f>AU14/BL$3</f>
        <v>1.7316017316017316</v>
      </c>
      <c r="BJ14" s="3" t="s">
        <v>76</v>
      </c>
      <c r="BK14" s="3">
        <f>AW14/BN$3</f>
        <v>1.2745098039215688</v>
      </c>
      <c r="BL14" s="3">
        <f>AX14/BO$3</f>
        <v>1.0344827586206895</v>
      </c>
      <c r="BM14" s="3">
        <f>BC14/BP$3</f>
        <v>0.56451612903225812</v>
      </c>
      <c r="BN14" s="3">
        <f t="shared" si="2"/>
        <v>0.75737150728682556</v>
      </c>
      <c r="BO14" s="3" t="s">
        <v>76</v>
      </c>
      <c r="BP14" s="3">
        <f t="shared" si="3"/>
        <v>13.128843908135462</v>
      </c>
    </row>
    <row r="15" spans="1:69">
      <c r="A15">
        <v>6</v>
      </c>
      <c r="B15" t="s">
        <v>78</v>
      </c>
      <c r="C15">
        <v>32.200000000000003</v>
      </c>
      <c r="D15">
        <v>6.84</v>
      </c>
      <c r="E15">
        <v>14.4</v>
      </c>
      <c r="F15">
        <v>5.86</v>
      </c>
      <c r="G15">
        <v>15.7</v>
      </c>
      <c r="H15">
        <v>3.54</v>
      </c>
      <c r="K15">
        <v>0.22</v>
      </c>
      <c r="L15">
        <v>5.19</v>
      </c>
      <c r="M15">
        <v>14</v>
      </c>
      <c r="N15">
        <v>297</v>
      </c>
      <c r="O15">
        <v>2564</v>
      </c>
      <c r="P15">
        <v>0.73</v>
      </c>
      <c r="Q15">
        <v>706</v>
      </c>
      <c r="R15">
        <v>39</v>
      </c>
      <c r="S15">
        <v>128</v>
      </c>
      <c r="T15">
        <v>1.77</v>
      </c>
      <c r="U15">
        <v>4.26</v>
      </c>
      <c r="V15">
        <v>901</v>
      </c>
      <c r="W15">
        <v>12.5</v>
      </c>
      <c r="Z15">
        <v>421</v>
      </c>
      <c r="AA15">
        <v>4.55</v>
      </c>
      <c r="AB15">
        <v>3.43</v>
      </c>
      <c r="AC15">
        <v>164</v>
      </c>
      <c r="AD15">
        <v>52.73</v>
      </c>
      <c r="AE15">
        <v>282</v>
      </c>
      <c r="AF15">
        <v>53</v>
      </c>
      <c r="AG15" s="4">
        <v>10</v>
      </c>
      <c r="AH15">
        <v>0.84</v>
      </c>
      <c r="AI15">
        <v>0.6</v>
      </c>
      <c r="AJ15">
        <v>14</v>
      </c>
      <c r="AK15">
        <v>2.99</v>
      </c>
      <c r="AL15">
        <v>1.36</v>
      </c>
      <c r="AM15">
        <v>4</v>
      </c>
      <c r="AN15">
        <v>0.5</v>
      </c>
      <c r="AO15">
        <v>3.07</v>
      </c>
      <c r="AP15">
        <v>0.39</v>
      </c>
      <c r="AQ15">
        <v>22</v>
      </c>
      <c r="AR15">
        <v>17.63</v>
      </c>
      <c r="AS15">
        <v>3.45</v>
      </c>
      <c r="AT15">
        <v>14</v>
      </c>
      <c r="AU15">
        <v>2.78</v>
      </c>
      <c r="AV15">
        <v>0.6</v>
      </c>
      <c r="AW15">
        <v>3.28</v>
      </c>
      <c r="AX15" s="2">
        <v>0.47</v>
      </c>
      <c r="AY15" s="2">
        <v>3.37</v>
      </c>
      <c r="AZ15" s="2">
        <v>0.81</v>
      </c>
      <c r="BA15" s="2">
        <v>2.31</v>
      </c>
      <c r="BB15" s="2">
        <v>0.35</v>
      </c>
      <c r="BC15" s="2">
        <v>2.2799999999999998</v>
      </c>
      <c r="BD15" s="2">
        <v>0.37</v>
      </c>
      <c r="BE15" s="3">
        <f>AQ15/BH$3</f>
        <v>59.945504087193463</v>
      </c>
      <c r="BF15" s="3">
        <f>AR15/BI$3</f>
        <v>18.422152560083596</v>
      </c>
      <c r="BG15" s="3">
        <f>AS15/BJ$3</f>
        <v>25.182481751824817</v>
      </c>
      <c r="BH15" s="3">
        <f>AT15/BK$3</f>
        <v>19.690576652601969</v>
      </c>
      <c r="BI15" s="3">
        <f>AU15/BL$3</f>
        <v>12.034632034632033</v>
      </c>
      <c r="BJ15" s="3">
        <f>AV15/BM$3</f>
        <v>6.8965517241379315</v>
      </c>
      <c r="BK15" s="3">
        <f>AW15/BN$3</f>
        <v>10.718954248366012</v>
      </c>
      <c r="BL15" s="3">
        <f>AX15/BO$3</f>
        <v>8.1034482758620676</v>
      </c>
      <c r="BM15" s="3">
        <f>BC15/BP$3</f>
        <v>9.193548387096774</v>
      </c>
      <c r="BN15" s="3">
        <f t="shared" si="2"/>
        <v>0.47414677643095654</v>
      </c>
      <c r="BO15" s="3">
        <f t="shared" ref="BO15:BO16" si="5">BJ15/((BI15*BK15)^0.5)</f>
        <v>0.60721065139418884</v>
      </c>
      <c r="BP15" s="3">
        <f t="shared" si="3"/>
        <v>6.520388163870166</v>
      </c>
    </row>
    <row r="16" spans="1:69">
      <c r="A16">
        <v>9</v>
      </c>
      <c r="B16" t="s">
        <v>49</v>
      </c>
      <c r="C16">
        <v>5.28</v>
      </c>
      <c r="D16">
        <v>78.5</v>
      </c>
      <c r="E16">
        <v>2.5099999999999998</v>
      </c>
      <c r="F16">
        <v>1.1100000000000001</v>
      </c>
      <c r="G16">
        <v>3.78</v>
      </c>
      <c r="H16">
        <v>0.42</v>
      </c>
      <c r="K16" s="4">
        <v>2.5000000000000001E-2</v>
      </c>
      <c r="L16">
        <v>0.46</v>
      </c>
      <c r="M16">
        <v>3.17</v>
      </c>
      <c r="N16">
        <v>44</v>
      </c>
      <c r="O16">
        <v>14773</v>
      </c>
      <c r="P16" s="4">
        <v>0.1</v>
      </c>
      <c r="Q16">
        <v>487</v>
      </c>
      <c r="R16">
        <v>11</v>
      </c>
      <c r="S16">
        <v>144</v>
      </c>
      <c r="T16">
        <v>3.05</v>
      </c>
      <c r="U16">
        <v>1.35</v>
      </c>
      <c r="V16">
        <v>753</v>
      </c>
      <c r="W16">
        <v>18.3</v>
      </c>
      <c r="Z16">
        <v>95</v>
      </c>
      <c r="AA16">
        <v>0.63</v>
      </c>
      <c r="AB16">
        <v>5.05</v>
      </c>
      <c r="AC16">
        <v>1634</v>
      </c>
      <c r="AD16">
        <v>3.76</v>
      </c>
      <c r="AE16">
        <v>257</v>
      </c>
      <c r="AF16">
        <v>8.6999999999999993</v>
      </c>
      <c r="AG16" s="4">
        <v>10</v>
      </c>
      <c r="AH16">
        <v>0.23</v>
      </c>
      <c r="AI16">
        <v>0.05</v>
      </c>
      <c r="AJ16">
        <v>6</v>
      </c>
      <c r="AK16">
        <v>2.4900000000000002</v>
      </c>
      <c r="AL16">
        <v>0.05</v>
      </c>
      <c r="AM16">
        <v>1</v>
      </c>
      <c r="AN16">
        <v>6</v>
      </c>
      <c r="AO16">
        <v>0.67</v>
      </c>
      <c r="AP16">
        <v>0.06</v>
      </c>
      <c r="AQ16">
        <v>1.86</v>
      </c>
      <c r="AR16">
        <v>2.2999999999999998</v>
      </c>
      <c r="AS16">
        <v>0.31</v>
      </c>
      <c r="AT16">
        <v>1.26</v>
      </c>
      <c r="AU16">
        <v>0.27</v>
      </c>
      <c r="AV16" t="s">
        <v>76</v>
      </c>
      <c r="AW16">
        <v>0.34</v>
      </c>
      <c r="AX16" s="2">
        <v>0.05</v>
      </c>
      <c r="AY16" s="2">
        <v>0.36</v>
      </c>
      <c r="AZ16" s="2">
        <v>0.05</v>
      </c>
      <c r="BA16" s="2">
        <v>0.19</v>
      </c>
      <c r="BB16" s="2">
        <v>3.2000000000000001E-2</v>
      </c>
      <c r="BC16" s="2">
        <v>0.19</v>
      </c>
      <c r="BD16" s="2">
        <v>0.03</v>
      </c>
      <c r="BE16" s="3">
        <f>AQ16/BH$3</f>
        <v>5.0681198910081751</v>
      </c>
      <c r="BF16" s="3">
        <f>AR16/BI$3</f>
        <v>2.4033437826541273</v>
      </c>
      <c r="BG16" s="3">
        <f>AS16/BJ$3</f>
        <v>2.2627737226277369</v>
      </c>
      <c r="BH16" s="3">
        <f>AT16/BK$3</f>
        <v>1.7721518987341773</v>
      </c>
      <c r="BI16" s="3">
        <f>AU16/BL$3</f>
        <v>1.1688311688311688</v>
      </c>
      <c r="BJ16" s="3" t="s">
        <v>76</v>
      </c>
      <c r="BK16" s="3">
        <f>AW16/BN$3</f>
        <v>1.1111111111111112</v>
      </c>
      <c r="BL16" s="3">
        <f>AX16/BO$3</f>
        <v>0.86206896551724144</v>
      </c>
      <c r="BM16" s="3">
        <f>BC16/BP$3</f>
        <v>0.7661290322580645</v>
      </c>
      <c r="BN16" s="3">
        <f t="shared" si="2"/>
        <v>0.7096952441484724</v>
      </c>
      <c r="BO16" s="3" t="s">
        <v>76</v>
      </c>
      <c r="BP16" s="3">
        <f t="shared" si="3"/>
        <v>6.6152301735264603</v>
      </c>
    </row>
    <row r="17" spans="1:1">
      <c r="A17" t="s">
        <v>80</v>
      </c>
    </row>
  </sheetData>
  <sortState columnSort="1" ref="AG5:AQ16">
    <sortCondition ref="AG5:AQ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2011-05-19T10:28:32Z</dcterms:created>
  <dcterms:modified xsi:type="dcterms:W3CDTF">2011-05-23T11:38:16Z</dcterms:modified>
</cp:coreProperties>
</file>