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arjb\Network Solutions\SedOres Site\Manganese\data\China\"/>
    </mc:Choice>
  </mc:AlternateContent>
  <bookViews>
    <workbookView xWindow="0" yWindow="0" windowWidth="24000" windowHeight="1032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G60" i="1"/>
  <c r="E60" i="1"/>
  <c r="J59" i="1"/>
  <c r="G59" i="1"/>
  <c r="E59" i="1"/>
  <c r="J58" i="1"/>
  <c r="G58" i="1"/>
  <c r="E58" i="1"/>
  <c r="J57" i="1"/>
  <c r="G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BT17" i="1"/>
  <c r="BS17" i="1"/>
  <c r="BR17" i="1"/>
  <c r="BQ17" i="1"/>
  <c r="BV17" i="1" s="1"/>
  <c r="BP17" i="1"/>
  <c r="BO17" i="1"/>
  <c r="BN17" i="1"/>
  <c r="BM17" i="1"/>
  <c r="BU17" i="1" s="1"/>
  <c r="BL17" i="1"/>
  <c r="BW17" i="1" s="1"/>
  <c r="BT16" i="1"/>
  <c r="BS16" i="1"/>
  <c r="BR16" i="1"/>
  <c r="BQ16" i="1"/>
  <c r="BV16" i="1" s="1"/>
  <c r="BP16" i="1"/>
  <c r="BO16" i="1"/>
  <c r="BN16" i="1"/>
  <c r="BM16" i="1"/>
  <c r="BU16" i="1" s="1"/>
  <c r="BL16" i="1"/>
  <c r="BW16" i="1" s="1"/>
  <c r="BT15" i="1"/>
  <c r="BS15" i="1"/>
  <c r="BR15" i="1"/>
  <c r="BQ15" i="1"/>
  <c r="BV15" i="1" s="1"/>
  <c r="BP15" i="1"/>
  <c r="BO15" i="1"/>
  <c r="BN15" i="1"/>
  <c r="BM15" i="1"/>
  <c r="BU15" i="1" s="1"/>
  <c r="BL15" i="1"/>
  <c r="BW15" i="1" s="1"/>
  <c r="BT14" i="1"/>
  <c r="BS14" i="1"/>
  <c r="BR14" i="1"/>
  <c r="BQ14" i="1"/>
  <c r="BV14" i="1" s="1"/>
  <c r="BP14" i="1"/>
  <c r="BO14" i="1"/>
  <c r="BN14" i="1"/>
  <c r="BM14" i="1"/>
  <c r="BU14" i="1" s="1"/>
  <c r="BL14" i="1"/>
  <c r="BW14" i="1" s="1"/>
  <c r="BT13" i="1"/>
  <c r="BS13" i="1"/>
  <c r="BR13" i="1"/>
  <c r="BQ13" i="1"/>
  <c r="BV13" i="1" s="1"/>
  <c r="BP13" i="1"/>
  <c r="BO13" i="1"/>
  <c r="BN13" i="1"/>
  <c r="BM13" i="1"/>
  <c r="BU13" i="1" s="1"/>
  <c r="BL13" i="1"/>
  <c r="BW13" i="1" s="1"/>
  <c r="BT12" i="1"/>
  <c r="BS12" i="1"/>
  <c r="BR12" i="1"/>
  <c r="BQ12" i="1"/>
  <c r="BV12" i="1" s="1"/>
  <c r="BP12" i="1"/>
  <c r="BO12" i="1"/>
  <c r="BN12" i="1"/>
  <c r="BM12" i="1"/>
  <c r="BU12" i="1" s="1"/>
  <c r="BL12" i="1"/>
  <c r="BW12" i="1" s="1"/>
  <c r="BT10" i="1"/>
  <c r="BS10" i="1"/>
  <c r="BR10" i="1"/>
  <c r="BQ10" i="1"/>
  <c r="BV10" i="1" s="1"/>
  <c r="BP10" i="1"/>
  <c r="BO10" i="1"/>
  <c r="BN10" i="1"/>
  <c r="BM10" i="1"/>
  <c r="BU10" i="1" s="1"/>
  <c r="BL10" i="1"/>
  <c r="BW10" i="1" s="1"/>
  <c r="BT9" i="1"/>
  <c r="BS9" i="1"/>
  <c r="BR9" i="1"/>
  <c r="BQ9" i="1"/>
  <c r="BV9" i="1" s="1"/>
  <c r="BP9" i="1"/>
  <c r="BO9" i="1"/>
  <c r="BN9" i="1"/>
  <c r="BM9" i="1"/>
  <c r="BU9" i="1" s="1"/>
  <c r="BL9" i="1"/>
  <c r="BW9" i="1" s="1"/>
  <c r="CG8" i="1"/>
  <c r="CF8" i="1"/>
  <c r="CA8" i="1"/>
  <c r="CA7" i="1" s="1"/>
  <c r="BZ8" i="1"/>
  <c r="BT8" i="1"/>
  <c r="BS8" i="1"/>
  <c r="BR8" i="1"/>
  <c r="BQ8" i="1"/>
  <c r="BQ7" i="1" s="1"/>
  <c r="BP8" i="1"/>
  <c r="BO8" i="1"/>
  <c r="BN8" i="1"/>
  <c r="BM8" i="1"/>
  <c r="BM7" i="1" s="1"/>
  <c r="BL8" i="1"/>
  <c r="BW8" i="1" s="1"/>
  <c r="CJ7" i="1"/>
  <c r="CI7" i="1"/>
  <c r="CG7" i="1"/>
  <c r="CF7" i="1"/>
  <c r="BZ7" i="1"/>
  <c r="BT7" i="1"/>
  <c r="BS7" i="1"/>
  <c r="BR7" i="1"/>
  <c r="BP7" i="1"/>
  <c r="BO7" i="1"/>
  <c r="BN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N7" i="1"/>
  <c r="AM7" i="1"/>
  <c r="AK7" i="1"/>
  <c r="AI7" i="1"/>
  <c r="AH7" i="1"/>
  <c r="AG7" i="1"/>
  <c r="AF7" i="1"/>
  <c r="AE7" i="1"/>
  <c r="AD7" i="1"/>
  <c r="AC7" i="1"/>
  <c r="AB7" i="1"/>
  <c r="Z7" i="1"/>
  <c r="Y7" i="1"/>
  <c r="X7" i="1"/>
  <c r="W7" i="1"/>
  <c r="V7" i="1"/>
  <c r="U7" i="1"/>
  <c r="Q7" i="1"/>
  <c r="P7" i="1"/>
  <c r="N7" i="1"/>
  <c r="M7" i="1"/>
  <c r="L7" i="1"/>
  <c r="K7" i="1"/>
  <c r="J7" i="1"/>
  <c r="I7" i="1"/>
  <c r="H7" i="1"/>
  <c r="G7" i="1"/>
  <c r="F7" i="1"/>
  <c r="E7" i="1"/>
  <c r="D7" i="1"/>
  <c r="BW7" i="1" l="1"/>
  <c r="BV8" i="1"/>
  <c r="BV7" i="1" s="1"/>
  <c r="BU8" i="1"/>
  <c r="BU7" i="1" s="1"/>
</calcChain>
</file>

<file path=xl/sharedStrings.xml><?xml version="1.0" encoding="utf-8"?>
<sst xmlns="http://schemas.openxmlformats.org/spreadsheetml/2006/main" count="202" uniqueCount="156">
  <si>
    <t>Tangganshan</t>
  </si>
  <si>
    <t>oxide</t>
  </si>
  <si>
    <t>Location</t>
  </si>
  <si>
    <t>Age, Ma</t>
  </si>
  <si>
    <t>Age, Name</t>
  </si>
  <si>
    <t>Size, MT</t>
  </si>
  <si>
    <t>China</t>
  </si>
  <si>
    <t>Neoproterozoic</t>
  </si>
  <si>
    <t>Ba</t>
  </si>
  <si>
    <t>chondrite values from Taylor &amp; McLennan 1985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</si>
  <si>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</si>
  <si>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</si>
  <si>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</si>
  <si>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</si>
  <si>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</si>
  <si>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</si>
  <si>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</si>
  <si>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Rare-earth elements, normalized</t>
  </si>
  <si>
    <t>Extrapolated to Al=0</t>
  </si>
  <si>
    <t>pdb</t>
  </si>
  <si>
    <t>nuumber</t>
  </si>
  <si>
    <t>lithology</t>
  </si>
  <si>
    <t>MnO</t>
  </si>
  <si>
    <t>Fe2O3</t>
  </si>
  <si>
    <t>SiO2</t>
  </si>
  <si>
    <t xml:space="preserve">Al2O3 </t>
  </si>
  <si>
    <t>CaO</t>
  </si>
  <si>
    <t>MgO</t>
  </si>
  <si>
    <t>K2O</t>
  </si>
  <si>
    <t>Na2O</t>
  </si>
  <si>
    <t>P2O5</t>
  </si>
  <si>
    <t xml:space="preserve">TiO2 </t>
  </si>
  <si>
    <t>LOI</t>
  </si>
  <si>
    <t>Total</t>
  </si>
  <si>
    <t>As</t>
  </si>
  <si>
    <t>Cd</t>
  </si>
  <si>
    <t>Co</t>
  </si>
  <si>
    <t>Cr</t>
  </si>
  <si>
    <t>Cu</t>
  </si>
  <si>
    <t>Mo</t>
  </si>
  <si>
    <t>Nb</t>
  </si>
  <si>
    <t>Ni</t>
  </si>
  <si>
    <t>Pb</t>
  </si>
  <si>
    <t>Rb</t>
  </si>
  <si>
    <t>Sc</t>
  </si>
  <si>
    <t>Sr</t>
  </si>
  <si>
    <t>Th</t>
  </si>
  <si>
    <t>U</t>
  </si>
  <si>
    <t>V</t>
  </si>
  <si>
    <t>Y</t>
  </si>
  <si>
    <t>Zn</t>
  </si>
  <si>
    <t>Zr</t>
  </si>
  <si>
    <t>Ag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</si>
  <si>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</si>
  <si>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</si>
  <si>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</si>
  <si>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</si>
  <si>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</si>
  <si>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</si>
  <si>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</si>
  <si>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</si>
  <si>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</si>
  <si>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</si>
  <si>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</si>
  <si>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</si>
  <si>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</si>
  <si>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</si>
  <si>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>La</t>
  </si>
  <si>
    <t>Ce</t>
  </si>
  <si>
    <t>Pr</t>
  </si>
  <si>
    <t>Nd</t>
  </si>
  <si>
    <t>Sm</t>
  </si>
  <si>
    <t>Eu</t>
  </si>
  <si>
    <t>Gd</t>
  </si>
  <si>
    <t>Tb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</si>
  <si>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</si>
  <si>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</si>
  <si>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</si>
  <si>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</si>
  <si>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>Yb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</si>
  <si>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</si>
  <si>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</si>
  <si>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</si>
  <si>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</si>
  <si>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</si>
  <si>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</si>
  <si>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</si>
  <si>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</si>
  <si>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</si>
  <si>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</si>
  <si>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</si>
  <si>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</si>
  <si>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</si>
  <si>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</si>
  <si>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</si>
  <si>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</si>
  <si>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</si>
  <si>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</si>
  <si>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</si>
  <si>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</si>
  <si>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py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</si>
  <si>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barite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</si>
  <si>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gypsum</t>
    </r>
  </si>
  <si>
    <t>avg oxide ore</t>
  </si>
  <si>
    <t xml:space="preserve">TG-4                 </t>
  </si>
  <si>
    <t>Mn ore</t>
  </si>
  <si>
    <t xml:space="preserve">     &lt;5</t>
  </si>
  <si>
    <t xml:space="preserve">   &lt;0.5</t>
  </si>
  <si>
    <t xml:space="preserve">TG-5                 </t>
  </si>
  <si>
    <t xml:space="preserve">TG-3                 </t>
  </si>
  <si>
    <t>Zhu &amp; Yao 2000</t>
  </si>
  <si>
    <t xml:space="preserve">TG-9                 </t>
  </si>
  <si>
    <t>shale</t>
  </si>
  <si>
    <t xml:space="preserve">TG-6                 </t>
  </si>
  <si>
    <t xml:space="preserve">TG-8                 </t>
  </si>
  <si>
    <t xml:space="preserve">TG-7                 </t>
  </si>
  <si>
    <t xml:space="preserve">   &lt;0.1</t>
  </si>
  <si>
    <t>M-30</t>
  </si>
  <si>
    <t>M-32</t>
  </si>
  <si>
    <t>Liu, T-B., Maynard, J.B., and Alten, J., 2006, Superheavy S isotopes from glacier-associated sediments of the Neoproterozoic of south China: Oceanic anoxia or sulfate limitation?, in Kesler, S.E., and Ohmoto, H., eds., Evolution of Early Earth's Atmosphere, Hydrosphere and Biosphere--Constraints from Ore Deposits: Boulder CO, Geological Society of America, Memoir 198, p. 205-222.</t>
  </si>
  <si>
    <t>Zhang, B-G., Chen, G-X., and Chen, J-Y., 1988, Mineralgoy and geochemistry of a strata-bound manganese deposit in the in the Tangganshan region of south China: Geochimica, v. 2, p. 67-75.</t>
  </si>
  <si>
    <t>Zhu, K-J. and Yao, G-L., 2000,  Geochemical Characteristics of Sinian Manganese Deposits in China: Acta Geologica Sinica, v. 74, p. 534-539.</t>
  </si>
  <si>
    <t>Table 1 Contents of major elements of Sinian Mn ore in China (wt%)</t>
  </si>
  <si>
    <t>Metallogenic</t>
  </si>
  <si>
    <t>belt</t>
  </si>
  <si>
    <t>Deposit</t>
  </si>
  <si>
    <t>Mn</t>
  </si>
  <si>
    <r>
      <t>Fe</t>
    </r>
    <r>
      <rPr>
        <vertAlign val="subscript"/>
        <sz val="11"/>
        <color theme="1"/>
        <rFont val="Calibri"/>
        <family val="2"/>
        <scheme val="minor"/>
      </rPr>
      <t>tot</t>
    </r>
  </si>
  <si>
    <t>S</t>
  </si>
  <si>
    <t>P</t>
  </si>
  <si>
    <r>
      <t>C</t>
    </r>
    <r>
      <rPr>
        <vertAlign val="subscript"/>
        <sz val="11"/>
        <color theme="1"/>
        <rFont val="Calibri"/>
        <family val="2"/>
        <scheme val="minor"/>
      </rPr>
      <t>org</t>
    </r>
  </si>
  <si>
    <t>Songtao-</t>
  </si>
  <si>
    <t>Xiangtan</t>
  </si>
  <si>
    <t>Jiangkou</t>
  </si>
  <si>
    <t>Huayuan</t>
  </si>
  <si>
    <t>Xiushan</t>
  </si>
  <si>
    <t>Yanglizhang</t>
  </si>
  <si>
    <t>Datangpo</t>
  </si>
  <si>
    <t>Chengkou</t>
  </si>
  <si>
    <t>Gucheng</t>
  </si>
  <si>
    <t>Gaoyan</t>
  </si>
  <si>
    <t>Maliuba</t>
  </si>
  <si>
    <t>Dy</t>
  </si>
  <si>
    <t>Hol</t>
  </si>
  <si>
    <t>Er</t>
  </si>
  <si>
    <t>Tm</t>
  </si>
  <si>
    <t>Lu</t>
  </si>
  <si>
    <t>L^</t>
  </si>
  <si>
    <t>+</t>
  </si>
  <si>
    <t>=</t>
  </si>
  <si>
    <t>251.03,</t>
  </si>
  <si>
    <t>LREE</t>
  </si>
  <si>
    <t>176.29,</t>
  </si>
  <si>
    <t>HREE</t>
  </si>
  <si>
    <t>41.4118.50]1.87</t>
  </si>
  <si>
    <t>Feng, L. J., Chu, X. L., Huang, J., Zhang, Q. R., &amp; Chang, H. J. (2010). Reconstruction of paleo-redox conditions and early sulfur cycling during deposition of the Cryogenian Datangpo Formation in South China. Gondwana Research, 18(4), 632-637.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</si>
</sst>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" fontId="9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vertical="center"/>
    </xf>
    <xf numFmtId="2" fontId="0" fillId="0" borderId="0" xfId="0" applyNumberFormat="1"/>
    <xf numFmtId="0" fontId="4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8" fillId="0" borderId="0" xfId="0" applyFont="1"/>
    <xf numFmtId="164" fontId="8" fillId="0" borderId="0" xfId="1" applyNumberFormat="1" applyFont="1"/>
    <xf numFmtId="2" fontId="8" fillId="0" borderId="0" xfId="1" applyNumberFormat="1" applyFont="1"/>
    <xf numFmtId="0" fontId="10" fillId="0" borderId="0" xfId="0" applyFont="1" applyAlignment="1">
      <alignment horizontal="right"/>
    </xf>
    <xf numFmtId="1" fontId="10" fillId="0" borderId="0" xfId="1" applyNumberFormat="1" applyFont="1" applyAlignment="1">
      <alignment horizontal="right"/>
    </xf>
    <xf numFmtId="164" fontId="0" fillId="0" borderId="0" xfId="0" applyNumberFormat="1" applyFont="1"/>
    <xf numFmtId="165" fontId="0" fillId="0" borderId="0" xfId="0" applyNumberFormat="1" applyFont="1"/>
    <xf numFmtId="2" fontId="8" fillId="0" borderId="0" xfId="0" applyNumberFormat="1" applyFont="1"/>
    <xf numFmtId="2" fontId="8" fillId="3" borderId="0" xfId="0" applyNumberFormat="1" applyFont="1" applyFill="1"/>
    <xf numFmtId="0" fontId="8" fillId="3" borderId="0" xfId="0" applyFont="1" applyFill="1"/>
    <xf numFmtId="2" fontId="10" fillId="4" borderId="0" xfId="1" applyNumberFormat="1" applyFont="1" applyFill="1"/>
    <xf numFmtId="0" fontId="11" fillId="0" borderId="0" xfId="0" applyFont="1"/>
    <xf numFmtId="2" fontId="9" fillId="4" borderId="0" xfId="1" applyNumberFormat="1" applyFill="1"/>
    <xf numFmtId="165" fontId="0" fillId="0" borderId="0" xfId="0" applyNumberFormat="1"/>
    <xf numFmtId="0" fontId="12" fillId="0" borderId="0" xfId="0" applyFont="1" applyAlignment="1">
      <alignment horizontal="left" indent="5"/>
    </xf>
    <xf numFmtId="0" fontId="13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9" fillId="0" borderId="0" xfId="1" applyNumberFormat="1"/>
    <xf numFmtId="164" fontId="0" fillId="0" borderId="0" xfId="0" applyNumberFormat="1"/>
    <xf numFmtId="0" fontId="0" fillId="5" borderId="0" xfId="0" applyFill="1"/>
    <xf numFmtId="2" fontId="0" fillId="5" borderId="0" xfId="0" applyNumberFormat="1" applyFill="1"/>
    <xf numFmtId="0" fontId="0" fillId="0" borderId="0" xfId="0" applyAlignment="1">
      <alignment horizontal="center"/>
    </xf>
  </cellXfs>
  <cellStyles count="2">
    <cellStyle name="Comma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7142212857196188"/>
                  <c:y val="0.1654671566054382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[1]Tangganshan!$G$8:$G$15</c:f>
              <c:numCache>
                <c:formatCode>General</c:formatCode>
                <c:ptCount val="8"/>
                <c:pt idx="0">
                  <c:v>0.24</c:v>
                </c:pt>
                <c:pt idx="1">
                  <c:v>2.54</c:v>
                </c:pt>
                <c:pt idx="2">
                  <c:v>6.99</c:v>
                </c:pt>
                <c:pt idx="4">
                  <c:v>6.82</c:v>
                </c:pt>
                <c:pt idx="5">
                  <c:v>9.68</c:v>
                </c:pt>
                <c:pt idx="6" formatCode="0.0">
                  <c:v>11.87</c:v>
                </c:pt>
                <c:pt idx="7" formatCode="0.0">
                  <c:v>15.92</c:v>
                </c:pt>
              </c:numCache>
            </c:numRef>
          </c:xVal>
          <c:yVal>
            <c:numRef>
              <c:f>[1]Tangganshan!$BU$8:$BU$15</c:f>
              <c:numCache>
                <c:formatCode>0.000</c:formatCode>
                <c:ptCount val="8"/>
                <c:pt idx="0">
                  <c:v>1.4631570466585333</c:v>
                </c:pt>
                <c:pt idx="1">
                  <c:v>1.4423741030950155</c:v>
                </c:pt>
                <c:pt idx="2">
                  <c:v>1.2257552426032634</c:v>
                </c:pt>
                <c:pt idx="4">
                  <c:v>1.4433339647251064</c:v>
                </c:pt>
                <c:pt idx="5">
                  <c:v>1.2366838866019672</c:v>
                </c:pt>
                <c:pt idx="6">
                  <c:v>1.0102038320690478</c:v>
                </c:pt>
                <c:pt idx="7">
                  <c:v>0.98109982820252883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558776"/>
        <c:axId val="390559560"/>
      </c:scatterChart>
      <c:valAx>
        <c:axId val="390558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0559560"/>
        <c:crosses val="autoZero"/>
        <c:crossBetween val="midCat"/>
      </c:valAx>
      <c:valAx>
        <c:axId val="390559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Ce/Ce*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390558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7142212857196188"/>
                  <c:y val="0.1654671566054383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[1]Tangganshan!$G$8:$G$15</c:f>
              <c:numCache>
                <c:formatCode>General</c:formatCode>
                <c:ptCount val="8"/>
                <c:pt idx="0">
                  <c:v>0.24</c:v>
                </c:pt>
                <c:pt idx="1">
                  <c:v>2.54</c:v>
                </c:pt>
                <c:pt idx="2">
                  <c:v>6.99</c:v>
                </c:pt>
                <c:pt idx="4">
                  <c:v>6.82</c:v>
                </c:pt>
                <c:pt idx="5">
                  <c:v>9.68</c:v>
                </c:pt>
                <c:pt idx="6" formatCode="0.0">
                  <c:v>11.87</c:v>
                </c:pt>
                <c:pt idx="7" formatCode="0.0">
                  <c:v>15.92</c:v>
                </c:pt>
              </c:numCache>
            </c:numRef>
          </c:xVal>
          <c:yVal>
            <c:numRef>
              <c:f>[1]Tangganshan!$BW$8:$BW$15</c:f>
              <c:numCache>
                <c:formatCode>0.000</c:formatCode>
                <c:ptCount val="8"/>
                <c:pt idx="0">
                  <c:v>7.0229661346827577</c:v>
                </c:pt>
                <c:pt idx="1">
                  <c:v>5.599065784351887</c:v>
                </c:pt>
                <c:pt idx="2">
                  <c:v>6.7574931880108995</c:v>
                </c:pt>
                <c:pt idx="4">
                  <c:v>7.0693774889960164</c:v>
                </c:pt>
                <c:pt idx="5">
                  <c:v>5.5501544050862854</c:v>
                </c:pt>
                <c:pt idx="6">
                  <c:v>6.0386109339671865</c:v>
                </c:pt>
                <c:pt idx="7">
                  <c:v>7.4197275204359672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561912"/>
        <c:axId val="390560736"/>
      </c:scatterChart>
      <c:valAx>
        <c:axId val="390561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0560736"/>
        <c:crosses val="autoZero"/>
        <c:crossBetween val="midCat"/>
      </c:valAx>
      <c:valAx>
        <c:axId val="390560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LaN/YbN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90561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9.3715236090538195E-2"/>
                  <c:y val="0.1590682764654425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[1]Tangganshan!$G$8:$G$15</c:f>
              <c:numCache>
                <c:formatCode>General</c:formatCode>
                <c:ptCount val="8"/>
                <c:pt idx="0">
                  <c:v>0.24</c:v>
                </c:pt>
                <c:pt idx="1">
                  <c:v>2.54</c:v>
                </c:pt>
                <c:pt idx="2">
                  <c:v>6.99</c:v>
                </c:pt>
                <c:pt idx="4">
                  <c:v>6.82</c:v>
                </c:pt>
                <c:pt idx="5">
                  <c:v>9.68</c:v>
                </c:pt>
                <c:pt idx="6" formatCode="0.0">
                  <c:v>11.87</c:v>
                </c:pt>
                <c:pt idx="7" formatCode="0.0">
                  <c:v>15.92</c:v>
                </c:pt>
              </c:numCache>
            </c:numRef>
          </c:xVal>
          <c:yVal>
            <c:numRef>
              <c:f>[1]Tangganshan!$BV$8:$BV$15</c:f>
              <c:numCache>
                <c:formatCode>0.000</c:formatCode>
                <c:ptCount val="8"/>
                <c:pt idx="0">
                  <c:v>0.96150429785938507</c:v>
                </c:pt>
                <c:pt idx="1">
                  <c:v>0.93707062995610424</c:v>
                </c:pt>
                <c:pt idx="2">
                  <c:v>0.85124522123516244</c:v>
                </c:pt>
                <c:pt idx="4">
                  <c:v>0.65787656524803539</c:v>
                </c:pt>
                <c:pt idx="5">
                  <c:v>0.55849018410034934</c:v>
                </c:pt>
                <c:pt idx="6">
                  <c:v>0.67145925422032882</c:v>
                </c:pt>
                <c:pt idx="7">
                  <c:v>0.44491575974770819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556816"/>
        <c:axId val="390556424"/>
      </c:scatterChart>
      <c:valAx>
        <c:axId val="39055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0556424"/>
        <c:crosses val="autoZero"/>
        <c:crossBetween val="midCat"/>
      </c:valAx>
      <c:valAx>
        <c:axId val="390556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Eu/Eu*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390556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6030183727034118E-2"/>
          <c:w val="0.84624781277341332"/>
          <c:h val="0.798225065616797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[1]Tangganshan!$CI$8:$CI$14</c:f>
              <c:numCache>
                <c:formatCode>0.00</c:formatCode>
                <c:ptCount val="7"/>
                <c:pt idx="0">
                  <c:v>2.4540000000000002</c:v>
                </c:pt>
                <c:pt idx="1">
                  <c:v>3.2850000000000001</c:v>
                </c:pt>
                <c:pt idx="2">
                  <c:v>3.8780000000000001</c:v>
                </c:pt>
                <c:pt idx="3">
                  <c:v>2</c:v>
                </c:pt>
                <c:pt idx="4">
                  <c:v>3.4830000000000001</c:v>
                </c:pt>
                <c:pt idx="5">
                  <c:v>4.0199999999999996</c:v>
                </c:pt>
                <c:pt idx="6">
                  <c:v>4.3440000000000003</c:v>
                </c:pt>
              </c:numCache>
            </c:numRef>
          </c:xVal>
          <c:yVal>
            <c:numRef>
              <c:f>[1]Tangganshan!$CJ$8:$CJ$14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91</c:v>
                </c:pt>
                <c:pt idx="4">
                  <c:v>45</c:v>
                </c:pt>
                <c:pt idx="5">
                  <c:v>101</c:v>
                </c:pt>
                <c:pt idx="6">
                  <c:v>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557992"/>
        <c:axId val="390564264"/>
      </c:scatterChart>
      <c:valAx>
        <c:axId val="390557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TOC%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90564264"/>
        <c:crosses val="autoZero"/>
        <c:crossBetween val="midCat"/>
      </c:valAx>
      <c:valAx>
        <c:axId val="390564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 ppm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0557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17</xdr:row>
      <xdr:rowOff>85725</xdr:rowOff>
    </xdr:from>
    <xdr:to>
      <xdr:col>14</xdr:col>
      <xdr:colOff>123825</xdr:colOff>
      <xdr:row>36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0</xdr:colOff>
      <xdr:row>17</xdr:row>
      <xdr:rowOff>0</xdr:rowOff>
    </xdr:from>
    <xdr:to>
      <xdr:col>51</xdr:col>
      <xdr:colOff>0</xdr:colOff>
      <xdr:row>35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409574</xdr:colOff>
      <xdr:row>17</xdr:row>
      <xdr:rowOff>0</xdr:rowOff>
    </xdr:from>
    <xdr:to>
      <xdr:col>29</xdr:col>
      <xdr:colOff>66674</xdr:colOff>
      <xdr:row>35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79</xdr:col>
      <xdr:colOff>535305</xdr:colOff>
      <xdr:row>21</xdr:row>
      <xdr:rowOff>1905</xdr:rowOff>
    </xdr:from>
    <xdr:to>
      <xdr:col>87</xdr:col>
      <xdr:colOff>230505</xdr:colOff>
      <xdr:row>36</xdr:row>
      <xdr:rowOff>1905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narjb/Documents/Ore%20Deposits/Mn%20files/DatabaseMn_Individual_Deposits/Database-temp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e v time"/>
      <sheetName val="Eu v time"/>
      <sheetName val="Abbotabad"/>
      <sheetName val="Adilabad-ox"/>
      <sheetName val="Adilabad-carb"/>
      <sheetName val="Ananai"/>
      <sheetName val="Sheet1"/>
      <sheetName val="Autlan"/>
      <sheetName val="Azul-ox"/>
      <sheetName val="Azul-carb"/>
      <sheetName val="BaldKnob-ox"/>
      <sheetName val="BaldKnob-carb"/>
      <sheetName val="Binkilic-ox"/>
      <sheetName val="Binkilic-carb"/>
      <sheetName val="BlueJay"/>
      <sheetName val="Bonai-Keonjhar"/>
      <sheetName val="Bronk"/>
      <sheetName val="Cevretepe"/>
      <sheetName val="Chiatura=ox"/>
      <sheetName val="Chiatura-carb"/>
      <sheetName val="Conta_Historia"/>
      <sheetName val="Datangpo"/>
      <sheetName val="Dawashan"/>
      <sheetName val="Derbent"/>
      <sheetName val="Drimos-Aroania"/>
      <sheetName val="Dounan"/>
      <sheetName val="E Carp"/>
      <sheetName val="Elazig"/>
      <sheetName val="EnKafala"/>
      <sheetName val="Eymir"/>
      <sheetName val="Faizuly"/>
      <sheetName val="Kyzyltash"/>
      <sheetName val="Forari"/>
      <sheetName val="Gambatesa"/>
      <sheetName val="Gaoyan"/>
      <sheetName val="Gonzen"/>
      <sheetName val="Groote"/>
      <sheetName val="Guichi"/>
      <sheetName val="Harlech"/>
      <sheetName val="Hawasina"/>
      <sheetName val="Huayuan"/>
      <sheetName val="Imini"/>
      <sheetName val="Jiaodingshan"/>
      <sheetName val="Kalahari Wessels"/>
      <sheetName val="Kalahari old"/>
      <sheetName val="Karazhal"/>
      <sheetName val="Kar-Ten"/>
      <sheetName val="Kisenge"/>
      <sheetName val="Krizna"/>
      <sheetName val="Kzyltash"/>
      <sheetName val="Laba"/>
      <sheetName val="Buckeye-Ladd"/>
      <sheetName val="Lijiaying"/>
      <sheetName val="Lucifer"/>
      <sheetName val="Mangyshlak-ox"/>
      <sheetName val="Mangyshlak-carb"/>
      <sheetName val="Manuels R"/>
      <sheetName val="Minle"/>
      <sheetName val="Moanda"/>
      <sheetName val="Mokta"/>
      <sheetName val="Molango"/>
      <sheetName val="Morro da Mina"/>
      <sheetName val="Nikopol-carb"/>
      <sheetName val="Nikopol-ox"/>
      <sheetName val="Noda"/>
      <sheetName val="Nsuta-ox"/>
      <sheetName val="Nsuta-carb"/>
      <sheetName val="NsutaREE"/>
      <sheetName val="Obrochishte"/>
      <sheetName val="Ocakli"/>
      <sheetName val="Otjosundo"/>
      <sheetName val="Pipji"/>
      <sheetName val="Postmas"/>
      <sheetName val="Parnok"/>
      <sheetName val="Sandur"/>
      <sheetName val="Serra do Navio"/>
      <sheetName val="Sjogruvan"/>
      <sheetName val="Splawa"/>
      <sheetName val="Chart15"/>
      <sheetName val="Eu_Al tanganshan"/>
      <sheetName val="Tambao"/>
      <sheetName val="Tangganshan"/>
      <sheetName val="Taojiang"/>
      <sheetName val="Tiantaishan"/>
      <sheetName val="Tokoro"/>
      <sheetName val="Ulukent"/>
      <sheetName val="UmBogma"/>
      <sheetName val="Urkut"/>
      <sheetName val="Urkut-ox"/>
      <sheetName val="Sheet2"/>
      <sheetName val="Urkut-REE"/>
      <sheetName val="Urucum"/>
      <sheetName val="Usa"/>
      <sheetName val="Vani"/>
      <sheetName val="Vittinki"/>
      <sheetName val="Wafangzi-oxide"/>
      <sheetName val="Wafangzi-carb"/>
      <sheetName val="WhiteOak"/>
      <sheetName val="Woodie"/>
      <sheetName val="Xialei"/>
      <sheetName val="Xiangtan"/>
      <sheetName val="Xiushan"/>
      <sheetName val="Yanglizhang"/>
      <sheetName val="Chart16"/>
      <sheetName val="Chart17"/>
      <sheetName val="Pr test"/>
      <sheetName val="BlancoFZ"/>
      <sheetName val="BIF"/>
      <sheetName val="Cuyuna"/>
      <sheetName val="Nigerian IF"/>
      <sheetName val="Terranova"/>
    </sheetNames>
    <sheetDataSet>
      <sheetData sheetId="0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81"/>
      <sheetData sheetId="82">
        <row r="8">
          <cell r="G8">
            <v>0.24</v>
          </cell>
          <cell r="BU8">
            <v>1.4631570466585333</v>
          </cell>
          <cell r="BV8">
            <v>0.96150429785938507</v>
          </cell>
          <cell r="BW8">
            <v>7.0229661346827577</v>
          </cell>
          <cell r="CI8">
            <v>2.4540000000000002</v>
          </cell>
          <cell r="CJ8">
            <v>4</v>
          </cell>
        </row>
        <row r="9">
          <cell r="G9">
            <v>2.54</v>
          </cell>
          <cell r="BU9">
            <v>1.4423741030950155</v>
          </cell>
          <cell r="BV9">
            <v>0.93707062995610424</v>
          </cell>
          <cell r="BW9">
            <v>5.599065784351887</v>
          </cell>
          <cell r="CI9">
            <v>3.2850000000000001</v>
          </cell>
          <cell r="CJ9">
            <v>9</v>
          </cell>
        </row>
        <row r="10">
          <cell r="G10">
            <v>6.99</v>
          </cell>
          <cell r="BU10">
            <v>1.2257552426032634</v>
          </cell>
          <cell r="BV10">
            <v>0.85124522123516244</v>
          </cell>
          <cell r="BW10">
            <v>6.7574931880108995</v>
          </cell>
          <cell r="CI10">
            <v>3.8780000000000001</v>
          </cell>
          <cell r="CJ10">
            <v>91</v>
          </cell>
        </row>
        <row r="11">
          <cell r="CI11">
            <v>2</v>
          </cell>
        </row>
        <row r="12">
          <cell r="G12">
            <v>6.82</v>
          </cell>
          <cell r="BU12">
            <v>1.4433339647251064</v>
          </cell>
          <cell r="BV12">
            <v>0.65787656524803539</v>
          </cell>
          <cell r="BW12">
            <v>7.0693774889960164</v>
          </cell>
          <cell r="CI12">
            <v>3.4830000000000001</v>
          </cell>
          <cell r="CJ12">
            <v>45</v>
          </cell>
        </row>
        <row r="13">
          <cell r="G13">
            <v>9.68</v>
          </cell>
          <cell r="BU13">
            <v>1.2366838866019672</v>
          </cell>
          <cell r="BV13">
            <v>0.55849018410034934</v>
          </cell>
          <cell r="BW13">
            <v>5.5501544050862854</v>
          </cell>
          <cell r="CI13">
            <v>4.0199999999999996</v>
          </cell>
          <cell r="CJ13">
            <v>101</v>
          </cell>
        </row>
        <row r="14">
          <cell r="G14">
            <v>11.87</v>
          </cell>
          <cell r="BU14">
            <v>1.0102038320690478</v>
          </cell>
          <cell r="BV14">
            <v>0.67145925422032882</v>
          </cell>
          <cell r="BW14">
            <v>6.0386109339671865</v>
          </cell>
          <cell r="CI14">
            <v>4.3440000000000003</v>
          </cell>
          <cell r="CJ14">
            <v>79</v>
          </cell>
        </row>
        <row r="15">
          <cell r="G15">
            <v>15.92</v>
          </cell>
          <cell r="BU15">
            <v>0.98109982820252883</v>
          </cell>
          <cell r="BV15">
            <v>0.44491575974770819</v>
          </cell>
          <cell r="BW15">
            <v>7.4197275204359672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69"/>
  <sheetViews>
    <sheetView tabSelected="1" topLeftCell="A31" workbookViewId="0">
      <selection activeCell="A36" sqref="A36"/>
    </sheetView>
  </sheetViews>
  <sheetFormatPr defaultRowHeight="15" x14ac:dyDescent="0.25"/>
  <cols>
    <col min="1" max="1" width="13.85546875" customWidth="1"/>
    <col min="2" max="2" width="14.42578125" customWidth="1"/>
    <col min="4" max="16" width="6.140625" customWidth="1"/>
    <col min="17" max="36" width="5" customWidth="1"/>
    <col min="37" max="47" width="5.5703125" customWidth="1"/>
    <col min="48" max="48" width="5.140625" customWidth="1"/>
    <col min="49" max="49" width="5.85546875" customWidth="1"/>
    <col min="50" max="56" width="6.42578125" customWidth="1"/>
    <col min="57" max="64" width="6.5703125" customWidth="1"/>
    <col min="65" max="65" width="6.7109375" customWidth="1"/>
    <col min="66" max="66" width="6.5703125" customWidth="1"/>
    <col min="67" max="67" width="6.85546875" customWidth="1"/>
    <col min="68" max="68" width="5.85546875" customWidth="1"/>
    <col min="69" max="69" width="6.140625" customWidth="1"/>
    <col min="70" max="70" width="6" customWidth="1"/>
    <col min="71" max="71" width="6.7109375" customWidth="1"/>
    <col min="72" max="72" width="5.140625" customWidth="1"/>
    <col min="77" max="78" width="10.140625" customWidth="1"/>
  </cols>
  <sheetData>
    <row r="1" spans="1:103" ht="15.75" x14ac:dyDescent="0.25">
      <c r="A1" s="1" t="s">
        <v>0</v>
      </c>
      <c r="B1" t="s">
        <v>1</v>
      </c>
      <c r="BZ1" s="2"/>
      <c r="CA1" s="2"/>
      <c r="CE1" s="2"/>
      <c r="CG1" s="2"/>
    </row>
    <row r="2" spans="1:103" x14ac:dyDescent="0.25">
      <c r="A2" s="3" t="s">
        <v>2</v>
      </c>
      <c r="B2" s="3" t="s">
        <v>3</v>
      </c>
      <c r="C2" s="3" t="s">
        <v>4</v>
      </c>
      <c r="D2" s="3" t="s">
        <v>5</v>
      </c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1:103" x14ac:dyDescent="0.25">
      <c r="A3" t="s">
        <v>6</v>
      </c>
      <c r="B3">
        <v>660</v>
      </c>
      <c r="C3" t="s">
        <v>7</v>
      </c>
      <c r="D3" s="5">
        <v>1.04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103" x14ac:dyDescent="0.25"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BC4" t="s">
        <v>8</v>
      </c>
      <c r="BL4">
        <v>0.36699999999999999</v>
      </c>
      <c r="BM4">
        <v>0.95699999999999996</v>
      </c>
      <c r="BN4">
        <v>0.13700000000000001</v>
      </c>
      <c r="BO4">
        <v>0.71099999999999997</v>
      </c>
      <c r="BP4">
        <v>0.23100000000000001</v>
      </c>
      <c r="BQ4">
        <v>8.6999999999999994E-2</v>
      </c>
      <c r="BR4">
        <v>0.30599999999999999</v>
      </c>
      <c r="BS4">
        <v>5.8000000000000003E-2</v>
      </c>
      <c r="BT4">
        <v>0.248</v>
      </c>
      <c r="BU4" t="s">
        <v>9</v>
      </c>
      <c r="CB4" t="s">
        <v>10</v>
      </c>
      <c r="CC4" t="s">
        <v>11</v>
      </c>
      <c r="CE4" t="s">
        <v>10</v>
      </c>
      <c r="CF4" t="s">
        <v>10</v>
      </c>
      <c r="CG4" t="s">
        <v>11</v>
      </c>
      <c r="CH4" t="s">
        <v>11</v>
      </c>
    </row>
    <row r="5" spans="1:103" ht="15.75" x14ac:dyDescent="0.25">
      <c r="D5" s="1" t="s">
        <v>12</v>
      </c>
      <c r="P5" s="6" t="s">
        <v>13</v>
      </c>
      <c r="AI5" s="6" t="s">
        <v>14</v>
      </c>
      <c r="AX5" s="6" t="s">
        <v>15</v>
      </c>
      <c r="BC5" t="s">
        <v>16</v>
      </c>
      <c r="BL5" s="6" t="s">
        <v>17</v>
      </c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t="s">
        <v>18</v>
      </c>
      <c r="BZ5" s="2"/>
      <c r="CA5" s="2"/>
      <c r="CB5" t="s">
        <v>19</v>
      </c>
      <c r="CC5" t="s">
        <v>19</v>
      </c>
      <c r="CD5" t="s">
        <v>19</v>
      </c>
      <c r="CE5" s="2" t="s">
        <v>19</v>
      </c>
      <c r="CF5">
        <v>30.706</v>
      </c>
      <c r="CG5" s="2" t="s">
        <v>19</v>
      </c>
      <c r="CH5">
        <v>30.706</v>
      </c>
    </row>
    <row r="6" spans="1:103" ht="18" x14ac:dyDescent="0.25">
      <c r="B6" t="s">
        <v>20</v>
      </c>
      <c r="C6" s="8" t="s">
        <v>21</v>
      </c>
      <c r="D6" t="s">
        <v>22</v>
      </c>
      <c r="E6" t="s">
        <v>23</v>
      </c>
      <c r="F6" t="s">
        <v>24</v>
      </c>
      <c r="G6" t="s">
        <v>25</v>
      </c>
      <c r="H6" t="s">
        <v>26</v>
      </c>
      <c r="I6" t="s">
        <v>27</v>
      </c>
      <c r="J6" t="s">
        <v>28</v>
      </c>
      <c r="K6" t="s">
        <v>29</v>
      </c>
      <c r="L6" t="s">
        <v>30</v>
      </c>
      <c r="M6" t="s">
        <v>31</v>
      </c>
      <c r="N6" t="s">
        <v>32</v>
      </c>
      <c r="O6" t="s">
        <v>33</v>
      </c>
      <c r="P6" t="s">
        <v>34</v>
      </c>
      <c r="Q6" t="s">
        <v>8</v>
      </c>
      <c r="R6" t="s">
        <v>35</v>
      </c>
      <c r="S6" t="s">
        <v>36</v>
      </c>
      <c r="T6" t="s">
        <v>37</v>
      </c>
      <c r="U6" t="s">
        <v>38</v>
      </c>
      <c r="V6" t="s">
        <v>39</v>
      </c>
      <c r="W6" t="s">
        <v>40</v>
      </c>
      <c r="X6" t="s">
        <v>41</v>
      </c>
      <c r="Y6" t="s">
        <v>42</v>
      </c>
      <c r="Z6" t="s">
        <v>43</v>
      </c>
      <c r="AA6" t="s">
        <v>44</v>
      </c>
      <c r="AB6" t="s">
        <v>45</v>
      </c>
      <c r="AC6" t="s">
        <v>46</v>
      </c>
      <c r="AD6" t="s">
        <v>47</v>
      </c>
      <c r="AE6" t="s">
        <v>48</v>
      </c>
      <c r="AF6" t="s">
        <v>49</v>
      </c>
      <c r="AG6" t="s">
        <v>50</v>
      </c>
      <c r="AH6" t="s">
        <v>51</v>
      </c>
      <c r="AI6" s="9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t="s">
        <v>67</v>
      </c>
      <c r="AY6" t="s">
        <v>68</v>
      </c>
      <c r="AZ6" t="s">
        <v>69</v>
      </c>
      <c r="BA6" t="s">
        <v>70</v>
      </c>
      <c r="BB6" t="s">
        <v>71</v>
      </c>
      <c r="BC6" t="s">
        <v>72</v>
      </c>
      <c r="BD6" t="s">
        <v>73</v>
      </c>
      <c r="BE6" t="s">
        <v>74</v>
      </c>
      <c r="BF6" s="10" t="s">
        <v>75</v>
      </c>
      <c r="BG6" s="10" t="s">
        <v>76</v>
      </c>
      <c r="BH6" s="10" t="s">
        <v>77</v>
      </c>
      <c r="BI6" s="10" t="s">
        <v>78</v>
      </c>
      <c r="BJ6" s="11" t="s">
        <v>79</v>
      </c>
      <c r="BK6" s="10" t="s">
        <v>80</v>
      </c>
      <c r="BL6" s="12" t="s">
        <v>81</v>
      </c>
      <c r="BM6" s="12" t="s">
        <v>82</v>
      </c>
      <c r="BN6" s="12" t="s">
        <v>83</v>
      </c>
      <c r="BO6" s="12" t="s">
        <v>84</v>
      </c>
      <c r="BP6" s="12" t="s">
        <v>85</v>
      </c>
      <c r="BQ6" s="12" t="s">
        <v>86</v>
      </c>
      <c r="BR6" s="12" t="s">
        <v>87</v>
      </c>
      <c r="BS6" s="12" t="s">
        <v>88</v>
      </c>
      <c r="BT6" s="12" t="s">
        <v>89</v>
      </c>
      <c r="BU6" s="12" t="s">
        <v>90</v>
      </c>
      <c r="BV6" s="12" t="s">
        <v>91</v>
      </c>
      <c r="BW6" s="12" t="s">
        <v>92</v>
      </c>
      <c r="BX6" s="12" t="s">
        <v>90</v>
      </c>
      <c r="BY6" s="12" t="s">
        <v>91</v>
      </c>
      <c r="BZ6" s="4" t="s">
        <v>93</v>
      </c>
      <c r="CA6" s="4" t="s">
        <v>94</v>
      </c>
      <c r="CB6" s="4" t="s">
        <v>95</v>
      </c>
      <c r="CC6" s="4" t="s">
        <v>95</v>
      </c>
      <c r="CD6" s="4" t="s">
        <v>96</v>
      </c>
      <c r="CE6" s="4" t="s">
        <v>97</v>
      </c>
      <c r="CF6" s="4" t="s">
        <v>98</v>
      </c>
      <c r="CG6" s="4" t="s">
        <v>97</v>
      </c>
      <c r="CH6" s="4" t="s">
        <v>98</v>
      </c>
      <c r="CI6" s="4" t="s">
        <v>99</v>
      </c>
      <c r="CJ6" s="4" t="s">
        <v>100</v>
      </c>
      <c r="CK6" s="4" t="s">
        <v>101</v>
      </c>
      <c r="CL6" s="4" t="s">
        <v>102</v>
      </c>
    </row>
    <row r="7" spans="1:103" x14ac:dyDescent="0.25">
      <c r="B7" s="13" t="s">
        <v>103</v>
      </c>
      <c r="C7" s="13"/>
      <c r="D7" s="14">
        <f>AVERAGE(D8:D11)</f>
        <v>42.645000000000003</v>
      </c>
      <c r="E7" s="14">
        <f t="shared" ref="E7:Q7" si="0">AVERAGE(E8:E11)</f>
        <v>5.1375000000000002</v>
      </c>
      <c r="F7" s="14">
        <f t="shared" si="0"/>
        <v>12.38</v>
      </c>
      <c r="G7" s="14">
        <f t="shared" si="0"/>
        <v>3.2566666666666664</v>
      </c>
      <c r="H7" s="14">
        <f t="shared" si="0"/>
        <v>3.1666666666666665</v>
      </c>
      <c r="I7" s="14">
        <f t="shared" si="0"/>
        <v>1.8533333333333333</v>
      </c>
      <c r="J7" s="14">
        <f t="shared" si="0"/>
        <v>0.72666666666666668</v>
      </c>
      <c r="K7" s="14">
        <f t="shared" si="0"/>
        <v>7.3333333333333334E-2</v>
      </c>
      <c r="L7" s="14">
        <f t="shared" si="0"/>
        <v>0.26250000000000001</v>
      </c>
      <c r="M7" s="14">
        <f t="shared" si="0"/>
        <v>0.30333333333333334</v>
      </c>
      <c r="N7" s="14">
        <f t="shared" si="0"/>
        <v>25.866666666666664</v>
      </c>
      <c r="O7" s="14"/>
      <c r="P7" s="15">
        <f t="shared" si="0"/>
        <v>72.2</v>
      </c>
      <c r="Q7" s="15">
        <f t="shared" si="0"/>
        <v>132.03333333333333</v>
      </c>
      <c r="R7" s="15"/>
      <c r="S7" s="15"/>
      <c r="T7" s="15"/>
      <c r="U7" s="15">
        <f t="shared" ref="U7:Z7" si="1">AVERAGE(U8:U11)</f>
        <v>49.5</v>
      </c>
      <c r="V7" s="15">
        <f t="shared" si="1"/>
        <v>34.666666666666664</v>
      </c>
      <c r="W7" s="15">
        <f t="shared" si="1"/>
        <v>24.666666666666668</v>
      </c>
      <c r="X7" s="15">
        <f t="shared" si="1"/>
        <v>66.333333333333329</v>
      </c>
      <c r="Y7" s="15">
        <f t="shared" si="1"/>
        <v>65.333333333333329</v>
      </c>
      <c r="Z7" s="15">
        <f t="shared" si="1"/>
        <v>19.433333333333334</v>
      </c>
      <c r="AA7" s="15"/>
      <c r="AB7" s="15">
        <f t="shared" ref="AB7:AI7" si="2">AVERAGE(AB8:AB11)</f>
        <v>60.833333333333336</v>
      </c>
      <c r="AC7" s="16">
        <f t="shared" si="2"/>
        <v>5.833333333333333</v>
      </c>
      <c r="AD7" s="16">
        <f t="shared" si="2"/>
        <v>1.4000000000000001</v>
      </c>
      <c r="AE7" s="15">
        <f t="shared" si="2"/>
        <v>144.33333333333334</v>
      </c>
      <c r="AF7" s="15">
        <f t="shared" si="2"/>
        <v>36.6</v>
      </c>
      <c r="AG7" s="15">
        <f t="shared" si="2"/>
        <v>20.018022779562205</v>
      </c>
      <c r="AH7" s="15">
        <f t="shared" si="2"/>
        <v>50.95151427013186</v>
      </c>
      <c r="AI7" s="15">
        <f t="shared" si="2"/>
        <v>5</v>
      </c>
      <c r="AJ7" s="14"/>
      <c r="AK7" s="15">
        <f t="shared" ref="AK7" si="3">AVERAGE(AK8:AK11)</f>
        <v>0.5</v>
      </c>
      <c r="AL7" s="14"/>
      <c r="AM7" s="15">
        <f t="shared" ref="AM7:AN7" si="4">AVERAGE(AM8:AM11)</f>
        <v>1.3333333333333333</v>
      </c>
      <c r="AN7" s="15">
        <f t="shared" si="4"/>
        <v>10.333333333333334</v>
      </c>
      <c r="AO7" s="14"/>
      <c r="AP7" s="14"/>
      <c r="AQ7" s="14"/>
      <c r="AR7" s="15">
        <f t="shared" ref="AR7:BW7" si="5">AVERAGE(AR8:AR11)</f>
        <v>14.1</v>
      </c>
      <c r="AS7" s="16">
        <f t="shared" si="5"/>
        <v>2.6999999999999997</v>
      </c>
      <c r="AT7" s="16">
        <f t="shared" si="5"/>
        <v>5.666666666666667</v>
      </c>
      <c r="AU7" s="16">
        <f t="shared" si="5"/>
        <v>1</v>
      </c>
      <c r="AV7" s="16">
        <f t="shared" si="5"/>
        <v>0.3</v>
      </c>
      <c r="AW7" s="16">
        <f t="shared" si="5"/>
        <v>0.5</v>
      </c>
      <c r="AX7" s="16">
        <f t="shared" si="5"/>
        <v>32.633333333333333</v>
      </c>
      <c r="AY7" s="16">
        <f t="shared" si="5"/>
        <v>93.399999999999991</v>
      </c>
      <c r="AZ7" s="16">
        <f t="shared" si="5"/>
        <v>7.75</v>
      </c>
      <c r="BA7" s="16">
        <f t="shared" si="5"/>
        <v>31.599999999999998</v>
      </c>
      <c r="BB7" s="16">
        <f t="shared" si="5"/>
        <v>6.8666666666666671</v>
      </c>
      <c r="BC7" s="16">
        <f t="shared" si="5"/>
        <v>2.0633333333333335</v>
      </c>
      <c r="BD7" s="16">
        <f t="shared" si="5"/>
        <v>6.8033333333333337</v>
      </c>
      <c r="BE7" s="16">
        <f t="shared" si="5"/>
        <v>1.1066666666666667</v>
      </c>
      <c r="BF7" s="16">
        <f t="shared" si="5"/>
        <v>7.4600000000000009</v>
      </c>
      <c r="BG7" s="16">
        <f t="shared" si="5"/>
        <v>1.4266666666666665</v>
      </c>
      <c r="BH7" s="16">
        <f t="shared" si="5"/>
        <v>4.2666666666666666</v>
      </c>
      <c r="BI7" s="16">
        <f t="shared" si="5"/>
        <v>0.57000000000000006</v>
      </c>
      <c r="BJ7" s="16">
        <f t="shared" si="5"/>
        <v>3.4666666666666668</v>
      </c>
      <c r="BK7" s="16">
        <f t="shared" si="5"/>
        <v>0.48</v>
      </c>
      <c r="BL7" s="16">
        <f t="shared" si="5"/>
        <v>88.919164396003637</v>
      </c>
      <c r="BM7" s="16">
        <f t="shared" si="5"/>
        <v>97.596656217345867</v>
      </c>
      <c r="BN7" s="16">
        <f t="shared" si="5"/>
        <v>56.569343065693424</v>
      </c>
      <c r="BO7" s="16">
        <f t="shared" si="5"/>
        <v>44.44444444444445</v>
      </c>
      <c r="BP7" s="16">
        <f t="shared" si="5"/>
        <v>29.725829725829726</v>
      </c>
      <c r="BQ7" s="16">
        <f t="shared" si="5"/>
        <v>23.716475095785444</v>
      </c>
      <c r="BR7" s="16">
        <f t="shared" si="5"/>
        <v>22.233115468409583</v>
      </c>
      <c r="BS7" s="16">
        <f t="shared" si="5"/>
        <v>19.080459770114938</v>
      </c>
      <c r="BT7" s="16">
        <f t="shared" si="5"/>
        <v>13.978494623655914</v>
      </c>
      <c r="BU7" s="17">
        <f t="shared" si="5"/>
        <v>1.3770954641189375</v>
      </c>
      <c r="BV7" s="17">
        <f t="shared" si="5"/>
        <v>0.91660671635021718</v>
      </c>
      <c r="BW7" s="17">
        <f t="shared" si="5"/>
        <v>6.4598417023485153</v>
      </c>
      <c r="BX7" s="14">
        <v>1.5250999999999999</v>
      </c>
      <c r="BY7" s="14">
        <v>0.98399999999999999</v>
      </c>
      <c r="BZ7" s="17">
        <f t="shared" ref="BZ7:CA7" si="6">AVERAGE(BZ8:BZ11)</f>
        <v>8.1073333333333313</v>
      </c>
      <c r="CA7" s="17">
        <f t="shared" si="6"/>
        <v>3.2358125000000002</v>
      </c>
      <c r="CB7" s="14"/>
      <c r="CC7" s="14"/>
      <c r="CD7" s="14"/>
      <c r="CE7" s="14"/>
      <c r="CF7" s="17">
        <f t="shared" ref="CF7:CG7" si="7">AVERAGE(CF8:CF11)</f>
        <v>2.2325555555555554</v>
      </c>
      <c r="CG7" s="17">
        <f t="shared" si="7"/>
        <v>27.210000000000004</v>
      </c>
      <c r="CH7" s="16"/>
      <c r="CI7" s="17">
        <f t="shared" ref="CI7:CJ7" si="8">AVERAGE(CI8:CI11)</f>
        <v>2.9042500000000002</v>
      </c>
      <c r="CJ7" s="17">
        <f t="shared" si="8"/>
        <v>34.666666666666664</v>
      </c>
    </row>
    <row r="8" spans="1:103" x14ac:dyDescent="0.25">
      <c r="A8">
        <v>1</v>
      </c>
      <c r="B8" s="18" t="s">
        <v>104</v>
      </c>
      <c r="C8" s="18" t="s">
        <v>105</v>
      </c>
      <c r="D8" s="19">
        <v>59.49</v>
      </c>
      <c r="E8" s="18">
        <v>2.91</v>
      </c>
      <c r="F8" s="20">
        <v>0.5</v>
      </c>
      <c r="G8" s="18">
        <v>0.24</v>
      </c>
      <c r="H8" s="20">
        <v>4.7</v>
      </c>
      <c r="I8" s="18">
        <v>2.5099999999999998</v>
      </c>
      <c r="J8" s="20">
        <v>0.02</v>
      </c>
      <c r="K8" s="20">
        <v>0.09</v>
      </c>
      <c r="L8" s="20">
        <v>0.3</v>
      </c>
      <c r="M8" s="20">
        <v>0.05</v>
      </c>
      <c r="N8" s="19">
        <v>31.58</v>
      </c>
      <c r="O8" s="19">
        <v>102.39</v>
      </c>
      <c r="P8" s="21">
        <v>29.6</v>
      </c>
      <c r="Q8" s="21">
        <v>48.7</v>
      </c>
      <c r="R8" s="21"/>
      <c r="S8" s="21"/>
      <c r="T8" s="21"/>
      <c r="U8" s="21" t="s">
        <v>106</v>
      </c>
      <c r="V8" s="21">
        <v>4</v>
      </c>
      <c r="W8" s="21">
        <v>15</v>
      </c>
      <c r="X8" s="21">
        <v>27</v>
      </c>
      <c r="Y8" s="21">
        <v>31</v>
      </c>
      <c r="Z8" s="21">
        <v>0.9</v>
      </c>
      <c r="AA8" s="21"/>
      <c r="AB8" s="21">
        <v>93.3</v>
      </c>
      <c r="AC8" s="21">
        <v>1</v>
      </c>
      <c r="AD8" s="21">
        <v>0.47</v>
      </c>
      <c r="AE8" s="21">
        <v>29</v>
      </c>
      <c r="AF8" s="21">
        <v>33.4</v>
      </c>
      <c r="AG8" s="22">
        <v>19.659721394274712</v>
      </c>
      <c r="AH8" s="22">
        <v>26.232025901915179</v>
      </c>
      <c r="AI8" s="21">
        <v>3</v>
      </c>
      <c r="AJ8" s="21"/>
      <c r="AK8" s="21">
        <v>0.3</v>
      </c>
      <c r="AL8" s="21"/>
      <c r="AM8" s="21">
        <v>0.2</v>
      </c>
      <c r="AN8" s="21">
        <v>3</v>
      </c>
      <c r="AO8" s="21"/>
      <c r="AP8" s="21"/>
      <c r="AQ8" s="21"/>
      <c r="AR8" s="21">
        <v>5.8</v>
      </c>
      <c r="AS8" s="21">
        <v>1.1000000000000001</v>
      </c>
      <c r="AT8" s="21">
        <v>3</v>
      </c>
      <c r="AU8" s="21" t="s">
        <v>107</v>
      </c>
      <c r="AV8" s="21">
        <v>0.2</v>
      </c>
      <c r="AW8" s="21" t="s">
        <v>107</v>
      </c>
      <c r="AX8" s="18">
        <v>29.1</v>
      </c>
      <c r="AY8" s="18">
        <v>92.5</v>
      </c>
      <c r="AZ8" s="18">
        <v>7.54</v>
      </c>
      <c r="BA8" s="18">
        <v>31.1</v>
      </c>
      <c r="BB8" s="18">
        <v>6.8</v>
      </c>
      <c r="BC8" s="18">
        <v>2.2000000000000002</v>
      </c>
      <c r="BD8" s="18">
        <v>7.19</v>
      </c>
      <c r="BE8" s="18">
        <v>1.17</v>
      </c>
      <c r="BF8" s="18">
        <v>6.88</v>
      </c>
      <c r="BG8" s="18">
        <v>1.42</v>
      </c>
      <c r="BH8" s="18">
        <v>4.2300000000000004</v>
      </c>
      <c r="BI8" s="18">
        <v>0.5</v>
      </c>
      <c r="BJ8" s="18">
        <v>2.8</v>
      </c>
      <c r="BK8" s="18">
        <v>0.33</v>
      </c>
      <c r="BL8" s="23">
        <f t="shared" ref="BL8:BS10" si="9">AX8/BL$4</f>
        <v>79.291553133514995</v>
      </c>
      <c r="BM8" s="23">
        <f t="shared" si="9"/>
        <v>96.65621734587252</v>
      </c>
      <c r="BN8" s="23">
        <f t="shared" si="9"/>
        <v>55.036496350364956</v>
      </c>
      <c r="BO8" s="23">
        <f t="shared" si="9"/>
        <v>43.741209563994381</v>
      </c>
      <c r="BP8" s="23">
        <f t="shared" si="9"/>
        <v>29.437229437229433</v>
      </c>
      <c r="BQ8" s="23">
        <f t="shared" si="9"/>
        <v>25.287356321839084</v>
      </c>
      <c r="BR8" s="23">
        <f t="shared" si="9"/>
        <v>23.496732026143793</v>
      </c>
      <c r="BS8" s="23">
        <f t="shared" si="9"/>
        <v>20.172413793103445</v>
      </c>
      <c r="BT8" s="23">
        <f>BJ8/BT$4</f>
        <v>11.29032258064516</v>
      </c>
      <c r="BU8" s="24">
        <f t="shared" ref="BU8:BU17" si="10">BM8/((BL8*BN8)^0.5)</f>
        <v>1.4631570466585333</v>
      </c>
      <c r="BV8" s="24">
        <f t="shared" ref="BV8:BV17" si="11">BQ8/((BP8*BR8)^0.5)</f>
        <v>0.96150429785938507</v>
      </c>
      <c r="BW8" s="24">
        <f t="shared" ref="BW8:BW17" si="12">BL8/BT8</f>
        <v>7.0229661346827577</v>
      </c>
      <c r="BX8" s="7"/>
      <c r="BY8" s="7"/>
      <c r="BZ8" s="18">
        <f>AVERAGE(BZ9:BZ12)</f>
        <v>6.980999999999999</v>
      </c>
      <c r="CA8" s="25">
        <f>AVERAGE(CA9:CA12)</f>
        <v>3.3642500000000002</v>
      </c>
      <c r="CB8" s="7"/>
      <c r="CC8" s="7"/>
      <c r="CD8" s="7"/>
      <c r="CE8" s="7"/>
      <c r="CF8" s="25">
        <f>AVERAGE(CF9:CF12)</f>
        <v>2.7856666666666663</v>
      </c>
      <c r="CG8" s="18">
        <f>AVERAGE(CG9:CG12)</f>
        <v>28.26</v>
      </c>
      <c r="CH8" s="7"/>
      <c r="CI8" s="26">
        <v>2.4540000000000002</v>
      </c>
      <c r="CJ8" s="21">
        <v>4</v>
      </c>
      <c r="CK8" s="7"/>
      <c r="CL8" s="7"/>
      <c r="CM8" s="7"/>
      <c r="CN8" s="7"/>
      <c r="CO8" s="7"/>
      <c r="CP8" s="7"/>
      <c r="CQ8" s="7"/>
    </row>
    <row r="9" spans="1:103" x14ac:dyDescent="0.25">
      <c r="A9">
        <v>2</v>
      </c>
      <c r="B9" s="18" t="s">
        <v>108</v>
      </c>
      <c r="C9" s="18" t="s">
        <v>105</v>
      </c>
      <c r="D9" s="19">
        <v>56.43</v>
      </c>
      <c r="E9" s="18">
        <v>4.59</v>
      </c>
      <c r="F9" s="18">
        <v>6.03</v>
      </c>
      <c r="G9" s="18">
        <v>2.54</v>
      </c>
      <c r="H9" s="20">
        <v>2.9</v>
      </c>
      <c r="I9" s="18">
        <v>1.1200000000000001</v>
      </c>
      <c r="J9" s="20">
        <v>0.04</v>
      </c>
      <c r="K9" s="20">
        <v>7.0000000000000007E-2</v>
      </c>
      <c r="L9" s="20">
        <v>0.26</v>
      </c>
      <c r="M9" s="20">
        <v>0.3</v>
      </c>
      <c r="N9" s="19">
        <v>26.14</v>
      </c>
      <c r="O9" s="19">
        <v>100.42</v>
      </c>
      <c r="P9" s="21">
        <v>66</v>
      </c>
      <c r="Q9" s="21">
        <v>51.4</v>
      </c>
      <c r="R9" s="21"/>
      <c r="S9" s="21"/>
      <c r="T9" s="21"/>
      <c r="U9" s="21">
        <v>16</v>
      </c>
      <c r="V9" s="21">
        <v>9</v>
      </c>
      <c r="W9" s="21">
        <v>35</v>
      </c>
      <c r="X9" s="21">
        <v>63</v>
      </c>
      <c r="Y9" s="21">
        <v>104</v>
      </c>
      <c r="Z9" s="21">
        <v>1.7</v>
      </c>
      <c r="AA9" s="21"/>
      <c r="AB9" s="21">
        <v>45.6</v>
      </c>
      <c r="AC9" s="21">
        <v>5.5</v>
      </c>
      <c r="AD9" s="21">
        <v>1.32</v>
      </c>
      <c r="AE9" s="21">
        <v>131</v>
      </c>
      <c r="AF9" s="21">
        <v>48.2</v>
      </c>
      <c r="AG9" s="22">
        <v>18.025315844463282</v>
      </c>
      <c r="AH9" s="22">
        <v>39.881176643763347</v>
      </c>
      <c r="AI9" s="21">
        <v>9</v>
      </c>
      <c r="AJ9" s="21"/>
      <c r="AK9" s="21">
        <v>0.7</v>
      </c>
      <c r="AL9" s="21"/>
      <c r="AM9" s="21">
        <v>0.3</v>
      </c>
      <c r="AN9" s="21">
        <v>9</v>
      </c>
      <c r="AO9" s="21"/>
      <c r="AP9" s="21"/>
      <c r="AQ9" s="21"/>
      <c r="AR9" s="21">
        <v>21.5</v>
      </c>
      <c r="AS9" s="21">
        <v>2.8</v>
      </c>
      <c r="AT9" s="21">
        <v>10</v>
      </c>
      <c r="AU9" s="21" t="s">
        <v>107</v>
      </c>
      <c r="AV9" s="21">
        <v>0.2</v>
      </c>
      <c r="AW9" s="21" t="s">
        <v>107</v>
      </c>
      <c r="AX9" s="18">
        <v>34.799999999999997</v>
      </c>
      <c r="AY9" s="18">
        <v>105</v>
      </c>
      <c r="AZ9" s="18">
        <v>8.36</v>
      </c>
      <c r="BA9" s="18">
        <v>34.5</v>
      </c>
      <c r="BB9" s="18">
        <v>8.4</v>
      </c>
      <c r="BC9" s="18">
        <v>2.4900000000000002</v>
      </c>
      <c r="BD9" s="18">
        <v>7.85</v>
      </c>
      <c r="BE9" s="18">
        <v>1.31</v>
      </c>
      <c r="BF9" s="18">
        <v>9.1</v>
      </c>
      <c r="BG9" s="18">
        <v>1.67</v>
      </c>
      <c r="BH9" s="18">
        <v>4.84</v>
      </c>
      <c r="BI9" s="18">
        <v>0.66</v>
      </c>
      <c r="BJ9" s="18">
        <v>4.2</v>
      </c>
      <c r="BK9" s="18">
        <v>0.52</v>
      </c>
      <c r="BL9" s="23">
        <f t="shared" si="9"/>
        <v>94.822888283378745</v>
      </c>
      <c r="BM9" s="23">
        <f t="shared" si="9"/>
        <v>109.71786833855799</v>
      </c>
      <c r="BN9" s="23">
        <f t="shared" si="9"/>
        <v>61.021897810218967</v>
      </c>
      <c r="BO9" s="23">
        <f t="shared" si="9"/>
        <v>48.523206751054857</v>
      </c>
      <c r="BP9" s="23">
        <f t="shared" si="9"/>
        <v>36.363636363636367</v>
      </c>
      <c r="BQ9" s="23">
        <f t="shared" si="9"/>
        <v>28.62068965517242</v>
      </c>
      <c r="BR9" s="23">
        <f t="shared" si="9"/>
        <v>25.653594771241828</v>
      </c>
      <c r="BS9" s="23">
        <f t="shared" si="9"/>
        <v>22.586206896551722</v>
      </c>
      <c r="BT9" s="23">
        <f>BJ9/BT$4</f>
        <v>16.935483870967744</v>
      </c>
      <c r="BU9" s="24">
        <f t="shared" si="10"/>
        <v>1.4423741030950155</v>
      </c>
      <c r="BV9" s="24">
        <f t="shared" si="11"/>
        <v>0.93707062995610424</v>
      </c>
      <c r="BW9" s="24">
        <f>BL9/BT9</f>
        <v>5.599065784351887</v>
      </c>
      <c r="BX9" s="7"/>
      <c r="BY9" s="7"/>
      <c r="BZ9" s="26">
        <v>10.155999999999999</v>
      </c>
      <c r="CA9" s="26">
        <v>2.4540000000000002</v>
      </c>
      <c r="CB9" s="7"/>
      <c r="CC9" s="7"/>
      <c r="CD9" s="7"/>
      <c r="CE9" s="7"/>
      <c r="CF9" s="26">
        <v>1.3169999999999999</v>
      </c>
      <c r="CG9" s="27">
        <v>23.78</v>
      </c>
      <c r="CH9" s="7"/>
      <c r="CI9" s="26">
        <v>3.2850000000000001</v>
      </c>
      <c r="CJ9" s="21">
        <v>9</v>
      </c>
      <c r="CK9" s="7"/>
      <c r="CL9" s="7"/>
      <c r="CM9" s="7"/>
      <c r="CN9" s="7"/>
      <c r="CO9" s="7"/>
      <c r="CP9" s="7"/>
      <c r="CQ9" s="7"/>
    </row>
    <row r="10" spans="1:103" x14ac:dyDescent="0.25">
      <c r="A10">
        <v>3</v>
      </c>
      <c r="B10" s="18" t="s">
        <v>109</v>
      </c>
      <c r="C10" s="18" t="s">
        <v>105</v>
      </c>
      <c r="D10" s="19">
        <v>27.86</v>
      </c>
      <c r="E10" s="18">
        <v>7.74</v>
      </c>
      <c r="F10" s="19">
        <v>30.61</v>
      </c>
      <c r="G10" s="18">
        <v>6.99</v>
      </c>
      <c r="H10" s="20">
        <v>1.9</v>
      </c>
      <c r="I10" s="18">
        <v>1.93</v>
      </c>
      <c r="J10" s="20">
        <v>2.12</v>
      </c>
      <c r="K10" s="20">
        <v>0.06</v>
      </c>
      <c r="L10" s="20">
        <v>0.21</v>
      </c>
      <c r="M10" s="20">
        <v>0.56000000000000005</v>
      </c>
      <c r="N10" s="19">
        <v>19.88</v>
      </c>
      <c r="O10" s="19">
        <v>99.85</v>
      </c>
      <c r="P10" s="21">
        <v>121</v>
      </c>
      <c r="Q10" s="21">
        <v>296</v>
      </c>
      <c r="R10" s="21"/>
      <c r="S10" s="21"/>
      <c r="T10" s="21"/>
      <c r="U10" s="21">
        <v>83</v>
      </c>
      <c r="V10" s="21">
        <v>91</v>
      </c>
      <c r="W10" s="21">
        <v>24</v>
      </c>
      <c r="X10" s="21">
        <v>109</v>
      </c>
      <c r="Y10" s="21">
        <v>61</v>
      </c>
      <c r="Z10" s="21">
        <v>55.7</v>
      </c>
      <c r="AA10" s="21"/>
      <c r="AB10" s="21">
        <v>43.6</v>
      </c>
      <c r="AC10" s="21">
        <v>11</v>
      </c>
      <c r="AD10" s="21">
        <v>2.41</v>
      </c>
      <c r="AE10" s="21">
        <v>273</v>
      </c>
      <c r="AF10" s="21">
        <v>28.2</v>
      </c>
      <c r="AG10" s="22">
        <v>22.369031099948625</v>
      </c>
      <c r="AH10" s="22">
        <v>86.741340264717053</v>
      </c>
      <c r="AI10" s="21">
        <v>3</v>
      </c>
      <c r="AJ10" s="21"/>
      <c r="AK10" s="21">
        <v>0.5</v>
      </c>
      <c r="AL10" s="21"/>
      <c r="AM10" s="21">
        <v>3.5</v>
      </c>
      <c r="AN10" s="21">
        <v>19</v>
      </c>
      <c r="AO10" s="21"/>
      <c r="AP10" s="21"/>
      <c r="AQ10" s="21"/>
      <c r="AR10" s="21">
        <v>15</v>
      </c>
      <c r="AS10" s="21">
        <v>4.2</v>
      </c>
      <c r="AT10" s="21">
        <v>4</v>
      </c>
      <c r="AU10" s="21">
        <v>1</v>
      </c>
      <c r="AV10" s="21">
        <v>0.5</v>
      </c>
      <c r="AW10" s="21">
        <v>0.5</v>
      </c>
      <c r="AX10" s="18">
        <v>34</v>
      </c>
      <c r="AY10" s="18">
        <v>82.7</v>
      </c>
      <c r="AZ10" s="18">
        <v>7.35</v>
      </c>
      <c r="BA10" s="18">
        <v>29.2</v>
      </c>
      <c r="BB10" s="18">
        <v>5.4</v>
      </c>
      <c r="BC10" s="18">
        <v>1.5</v>
      </c>
      <c r="BD10" s="18">
        <v>5.37</v>
      </c>
      <c r="BE10" s="18">
        <v>0.84</v>
      </c>
      <c r="BF10" s="18">
        <v>6.4</v>
      </c>
      <c r="BG10" s="18">
        <v>1.19</v>
      </c>
      <c r="BH10" s="18">
        <v>3.73</v>
      </c>
      <c r="BI10" s="18">
        <v>0.55000000000000004</v>
      </c>
      <c r="BJ10" s="18">
        <v>3.4</v>
      </c>
      <c r="BK10" s="18">
        <v>0.59</v>
      </c>
      <c r="BL10" s="23">
        <f t="shared" si="9"/>
        <v>92.643051771117172</v>
      </c>
      <c r="BM10" s="23">
        <f t="shared" si="9"/>
        <v>86.415882967607118</v>
      </c>
      <c r="BN10" s="23">
        <f t="shared" si="9"/>
        <v>53.649635036496342</v>
      </c>
      <c r="BO10" s="23">
        <f t="shared" si="9"/>
        <v>41.068917018284111</v>
      </c>
      <c r="BP10" s="23">
        <f t="shared" si="9"/>
        <v>23.376623376623378</v>
      </c>
      <c r="BQ10" s="23">
        <f t="shared" si="9"/>
        <v>17.241379310344829</v>
      </c>
      <c r="BR10" s="23">
        <f t="shared" si="9"/>
        <v>17.549019607843139</v>
      </c>
      <c r="BS10" s="23">
        <f t="shared" si="9"/>
        <v>14.482758620689653</v>
      </c>
      <c r="BT10" s="23">
        <f>BJ10/BT$4</f>
        <v>13.709677419354838</v>
      </c>
      <c r="BU10" s="24">
        <f t="shared" si="10"/>
        <v>1.2257552426032634</v>
      </c>
      <c r="BV10" s="24">
        <f t="shared" si="11"/>
        <v>0.85124522123516244</v>
      </c>
      <c r="BW10" s="24">
        <f t="shared" si="12"/>
        <v>6.7574931880108995</v>
      </c>
      <c r="BX10" s="7"/>
      <c r="BY10" s="7"/>
      <c r="BZ10" s="26">
        <v>7.1849999999999996</v>
      </c>
      <c r="CA10" s="26">
        <v>3.2850000000000001</v>
      </c>
      <c r="CB10" s="7"/>
      <c r="CC10" s="7"/>
      <c r="CD10" s="7"/>
      <c r="CE10" s="7"/>
      <c r="CF10" s="26">
        <v>2.5950000000000002</v>
      </c>
      <c r="CG10" s="27">
        <v>29.59</v>
      </c>
      <c r="CH10" s="7"/>
      <c r="CI10" s="26">
        <v>3.8780000000000001</v>
      </c>
      <c r="CJ10" s="21">
        <v>91</v>
      </c>
      <c r="CK10" s="7"/>
      <c r="CL10" s="7"/>
      <c r="CM10" s="7"/>
      <c r="CN10" s="7"/>
      <c r="CO10" s="7"/>
      <c r="CP10" s="7"/>
      <c r="CQ10" s="7"/>
    </row>
    <row r="11" spans="1:103" x14ac:dyDescent="0.25">
      <c r="B11" s="18" t="s">
        <v>110</v>
      </c>
      <c r="C11" s="18" t="s">
        <v>105</v>
      </c>
      <c r="D11" s="19">
        <v>26.8</v>
      </c>
      <c r="E11" s="18">
        <v>5.31</v>
      </c>
      <c r="F11" s="19"/>
      <c r="G11" s="18"/>
      <c r="H11" s="20"/>
      <c r="I11" s="18"/>
      <c r="J11" s="20"/>
      <c r="K11" s="20"/>
      <c r="L11" s="20">
        <v>0.28000000000000003</v>
      </c>
      <c r="M11" s="20"/>
      <c r="N11" s="19"/>
      <c r="O11" s="19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2"/>
      <c r="AH11" s="22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23"/>
      <c r="BM11" s="23"/>
      <c r="BN11" s="23"/>
      <c r="BO11" s="23"/>
      <c r="BP11" s="23"/>
      <c r="BQ11" s="23"/>
      <c r="BR11" s="23"/>
      <c r="BS11" s="23"/>
      <c r="BT11" s="23"/>
      <c r="BU11" s="24"/>
      <c r="BV11" s="24"/>
      <c r="BW11" s="24"/>
      <c r="BX11" s="7"/>
      <c r="BY11" s="7"/>
      <c r="BZ11" s="26"/>
      <c r="CA11" s="26">
        <v>3.84</v>
      </c>
      <c r="CB11" s="7"/>
      <c r="CC11" s="7"/>
      <c r="CD11" s="7"/>
      <c r="CE11" s="7"/>
      <c r="CF11" s="26"/>
      <c r="CG11" s="27"/>
      <c r="CH11" s="7"/>
      <c r="CI11" s="26">
        <v>2</v>
      </c>
      <c r="CJ11" s="21"/>
      <c r="CK11" s="7"/>
      <c r="CL11" s="7"/>
      <c r="CM11" s="7"/>
      <c r="CN11" s="7"/>
      <c r="CO11" s="7"/>
      <c r="CP11" s="7"/>
      <c r="CQ11" s="7"/>
    </row>
    <row r="12" spans="1:103" x14ac:dyDescent="0.25">
      <c r="A12">
        <v>4</v>
      </c>
      <c r="B12" s="18" t="s">
        <v>111</v>
      </c>
      <c r="C12" s="18" t="s">
        <v>112</v>
      </c>
      <c r="D12" s="19">
        <v>20.64</v>
      </c>
      <c r="E12" s="18">
        <v>9.4600000000000009</v>
      </c>
      <c r="F12" s="19">
        <v>33.42</v>
      </c>
      <c r="G12" s="18">
        <v>6.82</v>
      </c>
      <c r="H12" s="20">
        <v>8.4</v>
      </c>
      <c r="I12" s="18">
        <v>1.46</v>
      </c>
      <c r="J12" s="20">
        <v>0.21</v>
      </c>
      <c r="K12" s="20">
        <v>0.34</v>
      </c>
      <c r="L12" s="20">
        <v>0.61</v>
      </c>
      <c r="M12" s="20">
        <v>0.49</v>
      </c>
      <c r="N12" s="19">
        <v>17.73</v>
      </c>
      <c r="O12" s="19">
        <v>99.58</v>
      </c>
      <c r="P12" s="21">
        <v>92.4</v>
      </c>
      <c r="Q12" s="21">
        <v>69.8</v>
      </c>
      <c r="R12" s="21"/>
      <c r="S12" s="21"/>
      <c r="T12" s="21"/>
      <c r="U12" s="21">
        <v>99</v>
      </c>
      <c r="V12" s="21">
        <v>45</v>
      </c>
      <c r="W12" s="21">
        <v>18</v>
      </c>
      <c r="X12" s="21">
        <v>77</v>
      </c>
      <c r="Y12" s="21">
        <v>66</v>
      </c>
      <c r="Z12" s="21">
        <v>7</v>
      </c>
      <c r="AA12" s="21"/>
      <c r="AB12" s="21">
        <v>174</v>
      </c>
      <c r="AC12" s="21">
        <v>11.7</v>
      </c>
      <c r="AD12" s="21">
        <v>3.3</v>
      </c>
      <c r="AE12" s="21">
        <v>160</v>
      </c>
      <c r="AF12" s="21">
        <v>56.7</v>
      </c>
      <c r="AG12" s="22">
        <v>76.055440717025917</v>
      </c>
      <c r="AH12" s="22">
        <v>90.008500934997187</v>
      </c>
      <c r="AI12" s="21">
        <v>3</v>
      </c>
      <c r="AJ12" s="21"/>
      <c r="AK12" s="21">
        <v>0.3</v>
      </c>
      <c r="AL12" s="21"/>
      <c r="AM12" s="21">
        <v>1.1000000000000001</v>
      </c>
      <c r="AN12" s="21">
        <v>10</v>
      </c>
      <c r="AO12" s="21"/>
      <c r="AP12" s="21"/>
      <c r="AQ12" s="21"/>
      <c r="AR12" s="21">
        <v>18.3</v>
      </c>
      <c r="AS12" s="21">
        <v>3.5</v>
      </c>
      <c r="AT12" s="21">
        <v>5</v>
      </c>
      <c r="AU12" s="21">
        <v>0.7</v>
      </c>
      <c r="AV12" s="21">
        <v>0.2</v>
      </c>
      <c r="AW12" s="21" t="s">
        <v>107</v>
      </c>
      <c r="AX12" s="18">
        <v>54.4</v>
      </c>
      <c r="AY12" s="18">
        <v>170</v>
      </c>
      <c r="AZ12" s="18">
        <v>14</v>
      </c>
      <c r="BA12" s="18">
        <v>58.6</v>
      </c>
      <c r="BB12" s="18">
        <v>12.3</v>
      </c>
      <c r="BC12" s="18">
        <v>2.68</v>
      </c>
      <c r="BD12" s="18">
        <v>12.6</v>
      </c>
      <c r="BE12" s="18">
        <v>1.84</v>
      </c>
      <c r="BF12" s="18">
        <v>12.9</v>
      </c>
      <c r="BG12" s="18">
        <v>2.31</v>
      </c>
      <c r="BH12" s="18">
        <v>6.41</v>
      </c>
      <c r="BI12" s="18">
        <v>0.87</v>
      </c>
      <c r="BJ12" s="18">
        <v>5.2</v>
      </c>
      <c r="BK12" s="18">
        <v>0.72</v>
      </c>
      <c r="BL12" s="23">
        <f t="shared" ref="BL12:BS17" si="13">AX12/BL$4</f>
        <v>148.22888283378745</v>
      </c>
      <c r="BM12" s="23">
        <f t="shared" si="13"/>
        <v>177.63845350052247</v>
      </c>
      <c r="BN12" s="23">
        <f t="shared" si="13"/>
        <v>102.1897810218978</v>
      </c>
      <c r="BO12" s="23">
        <f t="shared" si="13"/>
        <v>82.419127988748244</v>
      </c>
      <c r="BP12" s="23">
        <f t="shared" si="13"/>
        <v>53.246753246753251</v>
      </c>
      <c r="BQ12" s="23">
        <f t="shared" si="13"/>
        <v>30.804597701149429</v>
      </c>
      <c r="BR12" s="23">
        <f t="shared" si="13"/>
        <v>41.176470588235297</v>
      </c>
      <c r="BS12" s="23">
        <f t="shared" si="13"/>
        <v>31.724137931034484</v>
      </c>
      <c r="BT12" s="23">
        <f>BJ12/BT$4</f>
        <v>20.967741935483872</v>
      </c>
      <c r="BU12" s="24">
        <f t="shared" si="10"/>
        <v>1.4433339647251064</v>
      </c>
      <c r="BV12" s="24">
        <f t="shared" si="11"/>
        <v>0.65787656524803539</v>
      </c>
      <c r="BW12" s="24">
        <f t="shared" si="12"/>
        <v>7.0693774889960164</v>
      </c>
      <c r="BX12" s="7"/>
      <c r="BY12" s="7"/>
      <c r="BZ12" s="26">
        <v>3.6020000000000003</v>
      </c>
      <c r="CA12" s="26">
        <v>3.8780000000000001</v>
      </c>
      <c r="CB12" s="7"/>
      <c r="CC12" s="7"/>
      <c r="CD12" s="7"/>
      <c r="CE12" s="7"/>
      <c r="CF12" s="26">
        <v>4.4450000000000003</v>
      </c>
      <c r="CG12" s="27">
        <v>31.41</v>
      </c>
      <c r="CH12" s="7"/>
      <c r="CI12" s="25">
        <v>3.4830000000000001</v>
      </c>
      <c r="CJ12" s="21">
        <v>45</v>
      </c>
      <c r="CK12" s="7"/>
      <c r="CL12" s="7"/>
      <c r="CM12" s="7"/>
      <c r="CN12" s="7"/>
      <c r="CO12" s="7"/>
      <c r="CP12" s="7"/>
      <c r="CQ12" s="7"/>
    </row>
    <row r="13" spans="1:103" x14ac:dyDescent="0.25">
      <c r="A13">
        <v>5</v>
      </c>
      <c r="B13" s="18" t="s">
        <v>113</v>
      </c>
      <c r="C13" s="18" t="s">
        <v>112</v>
      </c>
      <c r="D13" s="18">
        <v>12.5</v>
      </c>
      <c r="E13" s="18">
        <v>6.34</v>
      </c>
      <c r="F13" s="19">
        <v>50.91</v>
      </c>
      <c r="G13" s="18">
        <v>9.68</v>
      </c>
      <c r="H13" s="18">
        <v>5.24</v>
      </c>
      <c r="I13" s="18">
        <v>3.63</v>
      </c>
      <c r="J13" s="20">
        <v>0.55000000000000004</v>
      </c>
      <c r="K13" s="20">
        <v>0.1</v>
      </c>
      <c r="L13" s="20">
        <v>0.24</v>
      </c>
      <c r="M13" s="20">
        <v>0.74</v>
      </c>
      <c r="N13" s="19">
        <v>10.87</v>
      </c>
      <c r="O13" s="19">
        <v>100.79</v>
      </c>
      <c r="P13" s="21">
        <v>61.1</v>
      </c>
      <c r="Q13" s="21">
        <v>100</v>
      </c>
      <c r="R13" s="21"/>
      <c r="S13" s="21"/>
      <c r="T13" s="21"/>
      <c r="U13" s="21">
        <v>136</v>
      </c>
      <c r="V13" s="21">
        <v>101</v>
      </c>
      <c r="W13" s="21">
        <v>23</v>
      </c>
      <c r="X13" s="21">
        <v>149</v>
      </c>
      <c r="Y13" s="21">
        <v>90</v>
      </c>
      <c r="Z13" s="21">
        <v>21.4</v>
      </c>
      <c r="AA13" s="21"/>
      <c r="AB13" s="21">
        <v>86</v>
      </c>
      <c r="AC13" s="21">
        <v>18.100000000000001</v>
      </c>
      <c r="AD13" s="21">
        <v>5.18</v>
      </c>
      <c r="AE13" s="21">
        <v>348</v>
      </c>
      <c r="AF13" s="21">
        <v>58.9</v>
      </c>
      <c r="AG13" s="22">
        <v>41.14034880301049</v>
      </c>
      <c r="AH13" s="22">
        <v>147.69068470733498</v>
      </c>
      <c r="AI13" s="21">
        <v>3</v>
      </c>
      <c r="AJ13" s="21"/>
      <c r="AK13" s="21">
        <v>0.3</v>
      </c>
      <c r="AL13" s="21"/>
      <c r="AM13" s="21">
        <v>4.2</v>
      </c>
      <c r="AN13" s="21">
        <v>18</v>
      </c>
      <c r="AO13" s="21"/>
      <c r="AP13" s="21"/>
      <c r="AQ13" s="21"/>
      <c r="AR13" s="21">
        <v>46</v>
      </c>
      <c r="AS13" s="21">
        <v>1.9</v>
      </c>
      <c r="AT13" s="21">
        <v>8</v>
      </c>
      <c r="AU13" s="21">
        <v>1.5</v>
      </c>
      <c r="AV13" s="21">
        <v>0.2</v>
      </c>
      <c r="AW13" s="21">
        <v>1.4</v>
      </c>
      <c r="AX13" s="18">
        <v>61.6</v>
      </c>
      <c r="AY13" s="18">
        <v>155</v>
      </c>
      <c r="AZ13" s="18">
        <v>14</v>
      </c>
      <c r="BA13" s="18">
        <v>59.8</v>
      </c>
      <c r="BB13" s="18">
        <v>9.9</v>
      </c>
      <c r="BC13" s="18">
        <v>1.95</v>
      </c>
      <c r="BD13" s="18">
        <v>11.5</v>
      </c>
      <c r="BE13" s="18">
        <v>2.09</v>
      </c>
      <c r="BF13" s="18">
        <v>14.5</v>
      </c>
      <c r="BG13" s="18">
        <v>2.82</v>
      </c>
      <c r="BH13" s="18">
        <v>8.32</v>
      </c>
      <c r="BI13" s="18">
        <v>1.08</v>
      </c>
      <c r="BJ13" s="18">
        <v>7.5</v>
      </c>
      <c r="BK13" s="18">
        <v>1.18</v>
      </c>
      <c r="BL13" s="23">
        <f t="shared" si="13"/>
        <v>167.8474114441417</v>
      </c>
      <c r="BM13" s="23">
        <f t="shared" si="13"/>
        <v>161.96447230929991</v>
      </c>
      <c r="BN13" s="23">
        <f t="shared" si="13"/>
        <v>102.1897810218978</v>
      </c>
      <c r="BO13" s="23">
        <f t="shared" si="13"/>
        <v>84.106891701828417</v>
      </c>
      <c r="BP13" s="23">
        <f t="shared" si="13"/>
        <v>42.857142857142854</v>
      </c>
      <c r="BQ13" s="23">
        <f t="shared" si="13"/>
        <v>22.413793103448278</v>
      </c>
      <c r="BR13" s="23">
        <f t="shared" si="13"/>
        <v>37.58169934640523</v>
      </c>
      <c r="BS13" s="23">
        <f t="shared" si="13"/>
        <v>36.034482758620683</v>
      </c>
      <c r="BT13" s="23">
        <f>BJ13/BT$4</f>
        <v>30.241935483870968</v>
      </c>
      <c r="BU13" s="24">
        <f t="shared" si="10"/>
        <v>1.2366838866019672</v>
      </c>
      <c r="BV13" s="24">
        <f t="shared" si="11"/>
        <v>0.55849018410034934</v>
      </c>
      <c r="BW13" s="24">
        <f t="shared" si="12"/>
        <v>5.5501544050862854</v>
      </c>
      <c r="BX13" s="7"/>
      <c r="BY13" s="7"/>
      <c r="BZ13" s="25">
        <v>3.847</v>
      </c>
      <c r="CA13" s="25">
        <v>3.4830000000000001</v>
      </c>
      <c r="CB13" s="7"/>
      <c r="CC13" s="7"/>
      <c r="CD13" s="7"/>
      <c r="CE13" s="7"/>
      <c r="CF13" s="25">
        <v>7.0819999999999999</v>
      </c>
      <c r="CG13" s="18">
        <v>30.48</v>
      </c>
      <c r="CH13" s="7"/>
      <c r="CI13" s="25">
        <v>4.0199999999999996</v>
      </c>
      <c r="CJ13" s="21">
        <v>101</v>
      </c>
      <c r="CK13" s="7"/>
      <c r="CL13" s="7"/>
      <c r="CM13" s="7"/>
      <c r="CN13" s="7"/>
      <c r="CO13" s="7"/>
      <c r="CP13" s="7"/>
      <c r="CQ13" s="7"/>
    </row>
    <row r="14" spans="1:103" x14ac:dyDescent="0.25">
      <c r="A14">
        <v>6</v>
      </c>
      <c r="B14" s="18" t="s">
        <v>114</v>
      </c>
      <c r="C14" s="18" t="s">
        <v>112</v>
      </c>
      <c r="D14" s="18">
        <v>6.99</v>
      </c>
      <c r="E14" s="18">
        <v>7.22</v>
      </c>
      <c r="F14" s="19">
        <v>50.04</v>
      </c>
      <c r="G14" s="19">
        <v>11.87</v>
      </c>
      <c r="H14" s="18">
        <v>2.0299999999999998</v>
      </c>
      <c r="I14" s="18">
        <v>3.64</v>
      </c>
      <c r="J14" s="20">
        <v>4.9800000000000004</v>
      </c>
      <c r="K14" s="20">
        <v>0.2</v>
      </c>
      <c r="L14" s="20">
        <v>0.34</v>
      </c>
      <c r="M14" s="20">
        <v>0.68</v>
      </c>
      <c r="N14" s="19">
        <v>12.56</v>
      </c>
      <c r="O14" s="19">
        <v>100.54</v>
      </c>
      <c r="P14" s="21">
        <v>61.1</v>
      </c>
      <c r="Q14" s="21">
        <v>1090</v>
      </c>
      <c r="R14" s="21"/>
      <c r="S14" s="21"/>
      <c r="T14" s="21"/>
      <c r="U14" s="21">
        <v>62</v>
      </c>
      <c r="V14" s="21">
        <v>79</v>
      </c>
      <c r="W14" s="21">
        <v>19</v>
      </c>
      <c r="X14" s="21">
        <v>61</v>
      </c>
      <c r="Y14" s="21">
        <v>25</v>
      </c>
      <c r="Z14" s="21">
        <v>94.1</v>
      </c>
      <c r="AA14" s="21"/>
      <c r="AB14" s="21">
        <v>207</v>
      </c>
      <c r="AC14" s="21">
        <v>13.3</v>
      </c>
      <c r="AD14" s="21">
        <v>4.01</v>
      </c>
      <c r="AE14" s="21">
        <v>269</v>
      </c>
      <c r="AF14" s="21">
        <v>51.2</v>
      </c>
      <c r="AG14" s="22">
        <v>131.26692802532691</v>
      </c>
      <c r="AH14" s="22">
        <v>168.53327659818521</v>
      </c>
      <c r="AI14" s="21">
        <v>3</v>
      </c>
      <c r="AJ14" s="21"/>
      <c r="AK14" s="21">
        <v>0.2</v>
      </c>
      <c r="AL14" s="21"/>
      <c r="AM14" s="21">
        <v>3.8</v>
      </c>
      <c r="AN14" s="21">
        <v>18</v>
      </c>
      <c r="AO14" s="21"/>
      <c r="AP14" s="21"/>
      <c r="AQ14" s="21"/>
      <c r="AR14" s="21">
        <v>5</v>
      </c>
      <c r="AS14" s="21">
        <v>3.5</v>
      </c>
      <c r="AT14" s="21">
        <v>4</v>
      </c>
      <c r="AU14" s="21">
        <v>1.4</v>
      </c>
      <c r="AV14" s="21">
        <v>0.3</v>
      </c>
      <c r="AW14" s="21">
        <v>0.7</v>
      </c>
      <c r="AX14" s="18">
        <v>42</v>
      </c>
      <c r="AY14" s="18">
        <v>88.8</v>
      </c>
      <c r="AZ14" s="18">
        <v>10.1</v>
      </c>
      <c r="BA14" s="18">
        <v>43.1</v>
      </c>
      <c r="BB14" s="18">
        <v>9.3000000000000007</v>
      </c>
      <c r="BC14" s="18">
        <v>2.14</v>
      </c>
      <c r="BD14" s="18">
        <v>10.199999999999999</v>
      </c>
      <c r="BE14" s="18">
        <v>1.53</v>
      </c>
      <c r="BF14" s="18">
        <v>10.5</v>
      </c>
      <c r="BG14" s="18">
        <v>1.81</v>
      </c>
      <c r="BH14" s="18">
        <v>5.36</v>
      </c>
      <c r="BI14" s="18">
        <v>0.73</v>
      </c>
      <c r="BJ14" s="18">
        <v>4.7</v>
      </c>
      <c r="BK14" s="18">
        <v>0.72</v>
      </c>
      <c r="BL14" s="23">
        <f t="shared" si="13"/>
        <v>114.44141689373298</v>
      </c>
      <c r="BM14" s="23">
        <f t="shared" si="13"/>
        <v>92.789968652037615</v>
      </c>
      <c r="BN14" s="23">
        <f t="shared" si="13"/>
        <v>73.722627737226276</v>
      </c>
      <c r="BO14" s="23">
        <f t="shared" si="13"/>
        <v>60.618846694796069</v>
      </c>
      <c r="BP14" s="23">
        <f t="shared" si="13"/>
        <v>40.259740259740262</v>
      </c>
      <c r="BQ14" s="23">
        <f t="shared" si="13"/>
        <v>24.597701149425291</v>
      </c>
      <c r="BR14" s="23">
        <f t="shared" si="13"/>
        <v>33.333333333333329</v>
      </c>
      <c r="BS14" s="23">
        <f t="shared" si="13"/>
        <v>26.379310344827584</v>
      </c>
      <c r="BT14" s="23">
        <f>BJ14/BT$4</f>
        <v>18.951612903225808</v>
      </c>
      <c r="BU14" s="24">
        <f t="shared" si="10"/>
        <v>1.0102038320690478</v>
      </c>
      <c r="BV14" s="24">
        <f t="shared" si="11"/>
        <v>0.67145925422032882</v>
      </c>
      <c r="BW14" s="24">
        <f t="shared" si="12"/>
        <v>6.0386109339671865</v>
      </c>
      <c r="BX14" s="7"/>
      <c r="BY14" s="7"/>
      <c r="BZ14" s="25">
        <v>1.2470000000000008</v>
      </c>
      <c r="CA14" s="25">
        <v>4.0199999999999996</v>
      </c>
      <c r="CB14" s="7"/>
      <c r="CC14" s="7"/>
      <c r="CD14" s="7"/>
      <c r="CE14" s="7"/>
      <c r="CF14" s="25">
        <v>1.7609999999999999</v>
      </c>
      <c r="CG14" s="18"/>
      <c r="CH14" s="7"/>
      <c r="CI14" s="26">
        <v>4.3440000000000003</v>
      </c>
      <c r="CJ14" s="21">
        <v>79</v>
      </c>
      <c r="CK14" s="7"/>
      <c r="CL14" s="7"/>
      <c r="CM14" s="7"/>
      <c r="CN14" s="7"/>
      <c r="CO14" s="7"/>
      <c r="CP14" s="7"/>
      <c r="CQ14" s="7"/>
    </row>
    <row r="15" spans="1:103" x14ac:dyDescent="0.25">
      <c r="A15">
        <v>7</v>
      </c>
      <c r="B15" s="18" t="s">
        <v>115</v>
      </c>
      <c r="C15" s="18" t="s">
        <v>112</v>
      </c>
      <c r="D15" s="18">
        <v>1.57</v>
      </c>
      <c r="E15" s="18">
        <v>4.0199999999999996</v>
      </c>
      <c r="F15" s="19">
        <v>56.23</v>
      </c>
      <c r="G15" s="19">
        <v>15.92</v>
      </c>
      <c r="H15" s="18">
        <v>0.85</v>
      </c>
      <c r="I15" s="20">
        <v>1.9</v>
      </c>
      <c r="J15" s="20">
        <v>9.18</v>
      </c>
      <c r="K15" s="20">
        <v>0.13</v>
      </c>
      <c r="L15" s="20">
        <v>0.16</v>
      </c>
      <c r="M15" s="20">
        <v>0.81</v>
      </c>
      <c r="N15" s="18">
        <v>8.9700000000000006</v>
      </c>
      <c r="O15" s="19">
        <v>99.74</v>
      </c>
      <c r="P15" s="21">
        <v>13.2</v>
      </c>
      <c r="Q15" s="21">
        <v>1510</v>
      </c>
      <c r="R15" s="21"/>
      <c r="S15" s="21"/>
      <c r="T15" s="21"/>
      <c r="U15" s="21">
        <v>43</v>
      </c>
      <c r="V15" s="21">
        <v>19</v>
      </c>
      <c r="W15" s="21">
        <v>18</v>
      </c>
      <c r="X15" s="21">
        <v>71</v>
      </c>
      <c r="Y15" s="21">
        <v>36</v>
      </c>
      <c r="Z15" s="21">
        <v>215</v>
      </c>
      <c r="AA15" s="21"/>
      <c r="AB15" s="21">
        <v>328</v>
      </c>
      <c r="AC15" s="21">
        <v>16.600000000000001</v>
      </c>
      <c r="AD15" s="21">
        <v>3.53</v>
      </c>
      <c r="AE15" s="21">
        <v>173</v>
      </c>
      <c r="AF15" s="21">
        <v>58.6</v>
      </c>
      <c r="AG15" s="22">
        <v>53.171006855163732</v>
      </c>
      <c r="AH15" s="22">
        <v>237.79595625611819</v>
      </c>
      <c r="AI15" s="21">
        <v>3</v>
      </c>
      <c r="AJ15" s="21"/>
      <c r="AK15" s="21">
        <v>0.1</v>
      </c>
      <c r="AL15" s="21"/>
      <c r="AM15" s="21">
        <v>5.6</v>
      </c>
      <c r="AN15" s="21">
        <v>20</v>
      </c>
      <c r="AO15" s="21"/>
      <c r="AP15" s="21"/>
      <c r="AQ15" s="21"/>
      <c r="AR15" s="21">
        <v>10.1</v>
      </c>
      <c r="AS15" s="21">
        <v>2.4</v>
      </c>
      <c r="AT15" s="21">
        <v>4</v>
      </c>
      <c r="AU15" s="21">
        <v>1.1000000000000001</v>
      </c>
      <c r="AV15" s="21" t="s">
        <v>116</v>
      </c>
      <c r="AW15" s="21">
        <v>1.6</v>
      </c>
      <c r="AX15" s="18">
        <v>54.9</v>
      </c>
      <c r="AY15" s="18">
        <v>111</v>
      </c>
      <c r="AZ15" s="18">
        <v>12.8</v>
      </c>
      <c r="BA15" s="18">
        <v>51.3</v>
      </c>
      <c r="BB15" s="18">
        <v>10.9</v>
      </c>
      <c r="BC15" s="18">
        <v>1.52</v>
      </c>
      <c r="BD15" s="18">
        <v>10</v>
      </c>
      <c r="BE15" s="18">
        <v>1.55</v>
      </c>
      <c r="BF15" s="18">
        <v>11.5</v>
      </c>
      <c r="BG15" s="18">
        <v>2.19</v>
      </c>
      <c r="BH15" s="18">
        <v>5.59</v>
      </c>
      <c r="BI15" s="18">
        <v>0.76</v>
      </c>
      <c r="BJ15" s="18">
        <v>5</v>
      </c>
      <c r="BK15" s="18">
        <v>0.76</v>
      </c>
      <c r="BL15" s="23">
        <f t="shared" si="13"/>
        <v>149.59128065395095</v>
      </c>
      <c r="BM15" s="23">
        <f t="shared" si="13"/>
        <v>115.98746081504703</v>
      </c>
      <c r="BN15" s="23">
        <f t="shared" si="13"/>
        <v>93.430656934306569</v>
      </c>
      <c r="BO15" s="23">
        <f t="shared" si="13"/>
        <v>72.151898734177209</v>
      </c>
      <c r="BP15" s="23">
        <f t="shared" si="13"/>
        <v>47.186147186147188</v>
      </c>
      <c r="BQ15" s="23">
        <f t="shared" si="13"/>
        <v>17.471264367816094</v>
      </c>
      <c r="BR15" s="23">
        <f t="shared" si="13"/>
        <v>32.679738562091501</v>
      </c>
      <c r="BS15" s="23">
        <f t="shared" si="13"/>
        <v>26.72413793103448</v>
      </c>
      <c r="BT15" s="23">
        <f>BJ15/BT$4</f>
        <v>20.161290322580644</v>
      </c>
      <c r="BU15" s="24">
        <f t="shared" si="10"/>
        <v>0.98109982820252883</v>
      </c>
      <c r="BV15" s="24">
        <f t="shared" si="11"/>
        <v>0.44491575974770819</v>
      </c>
      <c r="BW15" s="24">
        <f t="shared" si="12"/>
        <v>7.4197275204359672</v>
      </c>
      <c r="BX15" s="7"/>
      <c r="BY15" s="7"/>
      <c r="BZ15" s="26">
        <v>0.59899999999999931</v>
      </c>
      <c r="CA15" s="26">
        <v>4.3440000000000003</v>
      </c>
      <c r="CB15" s="7"/>
      <c r="CC15" s="7"/>
      <c r="CD15" s="7"/>
      <c r="CE15" s="7"/>
      <c r="CF15" s="26">
        <v>5.2430000000000003</v>
      </c>
      <c r="CG15" s="27">
        <v>31.07</v>
      </c>
      <c r="CH15" s="7"/>
      <c r="CI15" s="26">
        <v>4.2629999999999999</v>
      </c>
      <c r="CJ15" s="21">
        <v>19</v>
      </c>
      <c r="CK15" s="7"/>
      <c r="CL15" s="7"/>
      <c r="CM15" s="7"/>
      <c r="CN15" s="7"/>
      <c r="CO15" s="7"/>
      <c r="CP15" s="7"/>
      <c r="CQ15" s="7"/>
    </row>
    <row r="16" spans="1:103" x14ac:dyDescent="0.25">
      <c r="B16" t="s">
        <v>117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>
        <v>44.27</v>
      </c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>
        <v>29.79</v>
      </c>
      <c r="AY16">
        <v>93.71</v>
      </c>
      <c r="AZ16">
        <v>9.42</v>
      </c>
      <c r="BA16">
        <v>34.340000000000003</v>
      </c>
      <c r="BB16">
        <v>7.48</v>
      </c>
      <c r="BC16">
        <v>1.56</v>
      </c>
      <c r="BD16">
        <v>8.1</v>
      </c>
      <c r="BE16">
        <v>1.56</v>
      </c>
      <c r="BF16">
        <v>9.25</v>
      </c>
      <c r="BG16">
        <v>1.73</v>
      </c>
      <c r="BH16">
        <v>4.68</v>
      </c>
      <c r="BI16">
        <v>0.71</v>
      </c>
      <c r="BJ16">
        <v>3.91</v>
      </c>
      <c r="BK16">
        <v>0.52</v>
      </c>
      <c r="BL16" s="23">
        <f t="shared" si="13"/>
        <v>81.171662125340603</v>
      </c>
      <c r="BM16" s="23">
        <f t="shared" si="13"/>
        <v>97.920585161964468</v>
      </c>
      <c r="BN16" s="23">
        <f t="shared" si="13"/>
        <v>68.759124087591232</v>
      </c>
      <c r="BO16" s="23">
        <f t="shared" si="13"/>
        <v>48.29817158931084</v>
      </c>
      <c r="BP16" s="23">
        <f t="shared" si="13"/>
        <v>32.38095238095238</v>
      </c>
      <c r="BQ16" s="23">
        <f t="shared" si="13"/>
        <v>17.931034482758623</v>
      </c>
      <c r="BR16" s="23">
        <f t="shared" si="13"/>
        <v>26.470588235294116</v>
      </c>
      <c r="BS16" s="23">
        <f t="shared" si="13"/>
        <v>26.896551724137929</v>
      </c>
      <c r="BT16" s="23">
        <f t="shared" ref="BT16:BT17" si="14">BJ16/BT$4</f>
        <v>15.766129032258066</v>
      </c>
      <c r="BU16" s="24">
        <f t="shared" si="10"/>
        <v>1.3107099997931537</v>
      </c>
      <c r="BV16" s="24">
        <f t="shared" si="11"/>
        <v>0.61246142509183821</v>
      </c>
      <c r="BW16" s="24">
        <f t="shared" si="12"/>
        <v>5.1484839404308103</v>
      </c>
      <c r="BX16" s="7"/>
      <c r="BY16" s="7"/>
      <c r="BZ16" s="26"/>
      <c r="CA16" s="26"/>
      <c r="CB16" s="7"/>
      <c r="CC16" s="7"/>
      <c r="CD16" s="7"/>
      <c r="CE16" s="7"/>
      <c r="CF16" s="26"/>
      <c r="CG16" s="26"/>
      <c r="CH16" s="7"/>
      <c r="CI16" s="7"/>
      <c r="CJ16" s="7"/>
      <c r="CK16">
        <v>29.79</v>
      </c>
      <c r="CL16">
        <v>93.71</v>
      </c>
      <c r="CM16">
        <v>9.42</v>
      </c>
      <c r="CN16">
        <v>34.340000000000003</v>
      </c>
      <c r="CO16">
        <v>7.48</v>
      </c>
      <c r="CP16">
        <v>1.56</v>
      </c>
      <c r="CQ16">
        <v>8.1</v>
      </c>
      <c r="CR16">
        <v>1.56</v>
      </c>
      <c r="CS16">
        <v>9.25</v>
      </c>
      <c r="CT16">
        <v>1.73</v>
      </c>
      <c r="CU16">
        <v>4.68</v>
      </c>
      <c r="CV16">
        <v>0.71</v>
      </c>
      <c r="CW16">
        <v>3.91</v>
      </c>
      <c r="CX16">
        <v>0.52</v>
      </c>
      <c r="CY16">
        <v>44.27</v>
      </c>
    </row>
    <row r="17" spans="2:103" x14ac:dyDescent="0.25">
      <c r="B17" t="s">
        <v>118</v>
      </c>
      <c r="C17" s="18"/>
      <c r="D17" s="19"/>
      <c r="E17" s="18"/>
      <c r="F17" s="19"/>
      <c r="G17" s="18"/>
      <c r="H17" s="20"/>
      <c r="I17" s="18"/>
      <c r="J17" s="20"/>
      <c r="K17" s="20"/>
      <c r="L17" s="20"/>
      <c r="M17" s="20"/>
      <c r="N17" s="19"/>
      <c r="O17" s="19"/>
      <c r="P17" s="19"/>
      <c r="Q17" s="7"/>
      <c r="R17" s="7"/>
      <c r="S17" s="7"/>
      <c r="T17" s="7"/>
      <c r="U17" s="7"/>
      <c r="V17" s="7"/>
      <c r="W17" s="7"/>
      <c r="X17" s="7"/>
      <c r="Y17" s="28"/>
      <c r="Z17" s="24"/>
      <c r="AA17" s="24"/>
      <c r="AB17" s="7"/>
      <c r="AC17" s="7"/>
      <c r="AD17" s="7"/>
      <c r="AE17" s="7"/>
      <c r="AF17">
        <v>36.67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>
        <v>36.909999999999997</v>
      </c>
      <c r="AY17">
        <v>113.49</v>
      </c>
      <c r="AZ17">
        <v>11.68</v>
      </c>
      <c r="BA17">
        <v>41.41</v>
      </c>
      <c r="BB17">
        <v>8.5</v>
      </c>
      <c r="BC17">
        <v>1.87</v>
      </c>
      <c r="BD17">
        <v>7.63</v>
      </c>
      <c r="BE17">
        <v>1.41</v>
      </c>
      <c r="BF17">
        <v>7.81</v>
      </c>
      <c r="BG17">
        <v>1.5</v>
      </c>
      <c r="BH17">
        <v>4.05</v>
      </c>
      <c r="BI17">
        <v>0.64</v>
      </c>
      <c r="BJ17">
        <v>3.34</v>
      </c>
      <c r="BK17">
        <v>0.45</v>
      </c>
      <c r="BL17" s="23">
        <f t="shared" si="13"/>
        <v>100.57220708446866</v>
      </c>
      <c r="BM17" s="23">
        <f t="shared" si="13"/>
        <v>118.58934169278997</v>
      </c>
      <c r="BN17" s="23">
        <f t="shared" si="13"/>
        <v>85.255474452554736</v>
      </c>
      <c r="BO17" s="23">
        <f t="shared" si="13"/>
        <v>58.241912798874822</v>
      </c>
      <c r="BP17" s="23">
        <f t="shared" si="13"/>
        <v>36.796536796536792</v>
      </c>
      <c r="BQ17" s="23">
        <f t="shared" si="13"/>
        <v>21.494252873563219</v>
      </c>
      <c r="BR17" s="23">
        <f t="shared" si="13"/>
        <v>24.934640522875817</v>
      </c>
      <c r="BS17" s="23">
        <f t="shared" si="13"/>
        <v>24.310344827586203</v>
      </c>
      <c r="BT17" s="23">
        <f t="shared" si="14"/>
        <v>13.46774193548387</v>
      </c>
      <c r="BU17" s="24">
        <f t="shared" si="10"/>
        <v>1.2806944573095995</v>
      </c>
      <c r="BV17" s="24">
        <f t="shared" si="11"/>
        <v>0.70960607564920219</v>
      </c>
      <c r="BW17" s="24">
        <f t="shared" si="12"/>
        <v>7.4676369332180323</v>
      </c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>
        <v>36.909999999999997</v>
      </c>
      <c r="CL17">
        <v>113.49</v>
      </c>
      <c r="CM17">
        <v>11.68</v>
      </c>
      <c r="CN17">
        <v>41.41</v>
      </c>
      <c r="CO17">
        <v>8.5</v>
      </c>
      <c r="CP17">
        <v>1.87</v>
      </c>
      <c r="CQ17">
        <v>7.63</v>
      </c>
      <c r="CR17">
        <v>1.41</v>
      </c>
      <c r="CS17">
        <v>7.81</v>
      </c>
      <c r="CT17">
        <v>1.5</v>
      </c>
      <c r="CU17">
        <v>4.05</v>
      </c>
      <c r="CV17">
        <v>0.64</v>
      </c>
      <c r="CW17">
        <v>3.34</v>
      </c>
      <c r="CX17">
        <v>0.45</v>
      </c>
      <c r="CY17">
        <v>36.67</v>
      </c>
    </row>
    <row r="18" spans="2:103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Y18" s="30"/>
      <c r="Z18" s="31"/>
      <c r="AA18" s="31"/>
    </row>
    <row r="19" spans="2:103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Y19" s="30"/>
      <c r="Z19" s="31"/>
      <c r="AA19" s="31"/>
    </row>
    <row r="20" spans="2:103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Y20" s="30"/>
      <c r="Z20" s="31"/>
      <c r="AA20" s="31"/>
    </row>
    <row r="21" spans="2:103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2:103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Y22" s="30"/>
      <c r="Z22" s="31"/>
      <c r="AA22" s="31"/>
    </row>
    <row r="23" spans="2:103" x14ac:dyDescent="0.25">
      <c r="Y23" s="30"/>
      <c r="Z23" s="31"/>
      <c r="AA23" s="31"/>
    </row>
    <row r="24" spans="2:103" x14ac:dyDescent="0.25">
      <c r="Y24" s="30"/>
      <c r="Z24" s="31"/>
      <c r="AA24" s="31"/>
    </row>
    <row r="25" spans="2:103" x14ac:dyDescent="0.25">
      <c r="Y25" s="30"/>
      <c r="Z25" s="31"/>
      <c r="AA25" s="31"/>
    </row>
    <row r="26" spans="2:103" x14ac:dyDescent="0.25">
      <c r="Y26" s="30"/>
      <c r="Z26" s="31"/>
      <c r="AA26" s="31"/>
    </row>
    <row r="27" spans="2:103" x14ac:dyDescent="0.25">
      <c r="Y27" s="30"/>
      <c r="Z27" s="31"/>
      <c r="AA27" s="31"/>
    </row>
    <row r="28" spans="2:103" x14ac:dyDescent="0.25">
      <c r="Y28" s="30"/>
      <c r="Z28" s="31"/>
      <c r="AA28" s="31"/>
    </row>
    <row r="29" spans="2:103" x14ac:dyDescent="0.25">
      <c r="Y29" s="30"/>
      <c r="Z29" s="31"/>
      <c r="AA29" s="31"/>
    </row>
    <row r="30" spans="2:103" x14ac:dyDescent="0.25">
      <c r="Y30" s="30"/>
      <c r="Z30" s="31"/>
      <c r="AA30" s="31"/>
    </row>
    <row r="31" spans="2:103" x14ac:dyDescent="0.25">
      <c r="Y31" s="30"/>
      <c r="Z31" s="31"/>
      <c r="AA31" s="31"/>
    </row>
    <row r="32" spans="2:103" x14ac:dyDescent="0.25">
      <c r="Y32" s="30"/>
      <c r="Z32" s="31"/>
      <c r="AA32" s="31"/>
    </row>
    <row r="33" spans="1:27" x14ac:dyDescent="0.25">
      <c r="Y33" s="30"/>
      <c r="Z33" s="31"/>
      <c r="AA33" s="31"/>
    </row>
    <row r="35" spans="1:27" x14ac:dyDescent="0.25">
      <c r="Y35" s="30"/>
      <c r="Z35" s="31"/>
      <c r="AA35" s="31"/>
    </row>
    <row r="36" spans="1:27" x14ac:dyDescent="0.25">
      <c r="Y36" s="30"/>
      <c r="Z36" s="31"/>
      <c r="AA36" s="31"/>
    </row>
    <row r="37" spans="1:27" x14ac:dyDescent="0.25">
      <c r="Y37" s="30"/>
      <c r="Z37" s="31"/>
      <c r="AA37" s="31"/>
    </row>
    <row r="38" spans="1:27" ht="15.75" x14ac:dyDescent="0.25">
      <c r="B38" s="32"/>
      <c r="Y38" s="30"/>
      <c r="Z38" s="31"/>
      <c r="AA38" s="31"/>
    </row>
    <row r="39" spans="1:27" x14ac:dyDescent="0.25">
      <c r="Y39" s="30"/>
      <c r="Z39" s="31"/>
      <c r="AA39" s="31"/>
    </row>
    <row r="40" spans="1:27" ht="15.75" x14ac:dyDescent="0.25">
      <c r="A40" s="33" t="s">
        <v>119</v>
      </c>
      <c r="Y40" s="30"/>
      <c r="Z40" s="31"/>
      <c r="AA40" s="31"/>
    </row>
    <row r="41" spans="1:27" x14ac:dyDescent="0.25">
      <c r="A41" s="11" t="s">
        <v>120</v>
      </c>
      <c r="Y41" s="30"/>
      <c r="Z41" s="31"/>
      <c r="AA41" s="31"/>
    </row>
    <row r="42" spans="1:27" x14ac:dyDescent="0.25">
      <c r="A42" s="34" t="s">
        <v>121</v>
      </c>
      <c r="Y42" s="30"/>
      <c r="Z42" s="31"/>
      <c r="AA42" s="31"/>
    </row>
    <row r="43" spans="1:27" x14ac:dyDescent="0.25">
      <c r="A43" s="34" t="s">
        <v>155</v>
      </c>
      <c r="Y43" s="30"/>
      <c r="Z43" s="31"/>
      <c r="AA43" s="31"/>
    </row>
    <row r="44" spans="1:27" x14ac:dyDescent="0.25">
      <c r="A44" s="34"/>
      <c r="Y44" s="30"/>
      <c r="Z44" s="31"/>
      <c r="AA44" s="31"/>
    </row>
    <row r="45" spans="1:27" x14ac:dyDescent="0.25">
      <c r="Y45" s="30"/>
      <c r="Z45" s="31"/>
      <c r="AA45" s="31"/>
    </row>
    <row r="46" spans="1:27" x14ac:dyDescent="0.25">
      <c r="B46" t="s">
        <v>122</v>
      </c>
      <c r="Y46" s="30"/>
      <c r="Z46" s="31"/>
      <c r="AA46" s="31"/>
    </row>
    <row r="47" spans="1:27" x14ac:dyDescent="0.25">
      <c r="B47" t="s">
        <v>123</v>
      </c>
      <c r="E47">
        <v>1.2911999999999999</v>
      </c>
      <c r="G47">
        <v>1.43</v>
      </c>
      <c r="J47">
        <v>2.2903225806451615</v>
      </c>
      <c r="Y47" s="30"/>
      <c r="Z47" s="31"/>
      <c r="AA47" s="31"/>
    </row>
    <row r="48" spans="1:27" ht="18" x14ac:dyDescent="0.25">
      <c r="B48" t="s">
        <v>124</v>
      </c>
      <c r="C48" t="s">
        <v>125</v>
      </c>
      <c r="D48" s="35" t="s">
        <v>126</v>
      </c>
      <c r="E48" t="s">
        <v>22</v>
      </c>
      <c r="F48" s="35" t="s">
        <v>127</v>
      </c>
      <c r="G48" t="s">
        <v>23</v>
      </c>
      <c r="H48" s="35" t="s">
        <v>128</v>
      </c>
      <c r="I48" s="35" t="s">
        <v>129</v>
      </c>
      <c r="J48" s="35" t="s">
        <v>30</v>
      </c>
      <c r="K48" s="35" t="s">
        <v>130</v>
      </c>
      <c r="L48" s="36"/>
    </row>
    <row r="49" spans="1:16" x14ac:dyDescent="0.25">
      <c r="B49" t="s">
        <v>131</v>
      </c>
      <c r="C49" t="s">
        <v>132</v>
      </c>
      <c r="D49" s="35"/>
      <c r="F49" s="35"/>
      <c r="H49" s="35"/>
      <c r="I49" s="35"/>
      <c r="K49" s="35"/>
      <c r="L49" s="36"/>
    </row>
    <row r="50" spans="1:16" x14ac:dyDescent="0.25">
      <c r="C50" t="s">
        <v>132</v>
      </c>
      <c r="D50" s="5">
        <v>21.49</v>
      </c>
      <c r="E50" s="37">
        <f t="shared" ref="E50:E56" si="15">D50*E$47</f>
        <v>27.747887999999996</v>
      </c>
      <c r="F50" s="5">
        <v>2.5</v>
      </c>
      <c r="G50" s="5">
        <f>F50*G$47</f>
        <v>3.5749999999999997</v>
      </c>
      <c r="H50" s="5">
        <v>1.4</v>
      </c>
      <c r="I50" s="5">
        <v>0.14499999999999999</v>
      </c>
      <c r="J50" s="5">
        <f>I50*J$47</f>
        <v>0.33209677419354838</v>
      </c>
      <c r="K50" s="5">
        <v>0.71</v>
      </c>
      <c r="L50" s="36"/>
    </row>
    <row r="51" spans="1:16" x14ac:dyDescent="0.25">
      <c r="C51" s="38" t="s">
        <v>0</v>
      </c>
      <c r="D51" s="39">
        <v>20.72</v>
      </c>
      <c r="E51" s="37">
        <f t="shared" si="15"/>
        <v>26.753663999999997</v>
      </c>
      <c r="F51" s="39">
        <v>3.71</v>
      </c>
      <c r="G51" s="5">
        <f t="shared" ref="G51:G60" si="16">F51*G$47</f>
        <v>5.3052999999999999</v>
      </c>
      <c r="H51" s="39">
        <v>2</v>
      </c>
      <c r="I51" s="39">
        <v>0.124</v>
      </c>
      <c r="J51" s="5">
        <f t="shared" ref="J51:J60" si="17">I51*J$47</f>
        <v>0.28400000000000003</v>
      </c>
      <c r="K51" s="39">
        <v>3.84</v>
      </c>
      <c r="L51" s="36"/>
    </row>
    <row r="52" spans="1:16" x14ac:dyDescent="0.25">
      <c r="C52" t="s">
        <v>133</v>
      </c>
      <c r="D52" s="5">
        <v>16.39</v>
      </c>
      <c r="E52" s="37">
        <f t="shared" si="15"/>
        <v>21.162768</v>
      </c>
      <c r="F52" s="5">
        <v>3.3</v>
      </c>
      <c r="G52" s="5">
        <f t="shared" si="16"/>
        <v>4.7189999999999994</v>
      </c>
      <c r="H52" s="5">
        <v>0.36</v>
      </c>
      <c r="I52" s="5">
        <v>0.154</v>
      </c>
      <c r="J52" s="5">
        <f t="shared" si="17"/>
        <v>0.35270967741935488</v>
      </c>
      <c r="K52" s="5">
        <v>0.86</v>
      </c>
      <c r="L52" s="36"/>
    </row>
    <row r="53" spans="1:16" x14ac:dyDescent="0.25">
      <c r="C53" t="s">
        <v>134</v>
      </c>
      <c r="D53" s="5">
        <v>19.850000000000001</v>
      </c>
      <c r="E53" s="37">
        <f t="shared" si="15"/>
        <v>25.630320000000001</v>
      </c>
      <c r="F53" s="5">
        <v>2.54</v>
      </c>
      <c r="G53" s="5">
        <f t="shared" si="16"/>
        <v>3.6322000000000001</v>
      </c>
      <c r="H53" s="5">
        <v>1.53</v>
      </c>
      <c r="I53" s="5">
        <v>0.23400000000000001</v>
      </c>
      <c r="J53" s="5">
        <f t="shared" si="17"/>
        <v>0.53593548387096779</v>
      </c>
      <c r="K53" s="5">
        <v>1.75</v>
      </c>
      <c r="L53" s="36"/>
    </row>
    <row r="54" spans="1:16" x14ac:dyDescent="0.25">
      <c r="C54" t="s">
        <v>135</v>
      </c>
      <c r="D54" s="5">
        <v>16.649999999999999</v>
      </c>
      <c r="E54" s="37">
        <f t="shared" si="15"/>
        <v>21.498479999999997</v>
      </c>
      <c r="F54" s="5">
        <v>3.15</v>
      </c>
      <c r="G54" s="5">
        <f t="shared" si="16"/>
        <v>4.5044999999999993</v>
      </c>
      <c r="H54" s="5">
        <v>0.37</v>
      </c>
      <c r="I54" s="5">
        <v>0.2</v>
      </c>
      <c r="J54" s="5">
        <f t="shared" si="17"/>
        <v>0.45806451612903232</v>
      </c>
      <c r="K54" s="5">
        <v>1.98</v>
      </c>
      <c r="L54" s="36"/>
    </row>
    <row r="55" spans="1:16" x14ac:dyDescent="0.25">
      <c r="C55" t="s">
        <v>136</v>
      </c>
      <c r="D55" s="5">
        <v>20</v>
      </c>
      <c r="E55" s="37">
        <f t="shared" si="15"/>
        <v>25.823999999999998</v>
      </c>
      <c r="F55" s="5">
        <v>2.96</v>
      </c>
      <c r="G55" s="5">
        <f t="shared" si="16"/>
        <v>4.2328000000000001</v>
      </c>
      <c r="H55" s="5">
        <v>1.1000000000000001</v>
      </c>
      <c r="I55" s="5">
        <v>0.20799999999999999</v>
      </c>
      <c r="J55" s="5">
        <f t="shared" si="17"/>
        <v>0.47638709677419355</v>
      </c>
      <c r="K55" s="5">
        <v>1.84</v>
      </c>
      <c r="L55" s="36"/>
    </row>
    <row r="56" spans="1:16" x14ac:dyDescent="0.25">
      <c r="C56" t="s">
        <v>137</v>
      </c>
      <c r="D56" s="5">
        <v>23.17</v>
      </c>
      <c r="E56" s="37">
        <f t="shared" si="15"/>
        <v>29.917103999999998</v>
      </c>
      <c r="F56" s="5">
        <v>3.57</v>
      </c>
      <c r="G56" s="5">
        <f t="shared" si="16"/>
        <v>5.1050999999999993</v>
      </c>
      <c r="H56" s="5">
        <v>1.29</v>
      </c>
      <c r="I56" s="5">
        <v>0.20899999999999999</v>
      </c>
      <c r="J56" s="5">
        <f t="shared" si="17"/>
        <v>0.47867741935483871</v>
      </c>
      <c r="K56" s="5"/>
      <c r="L56" s="36"/>
    </row>
    <row r="57" spans="1:16" x14ac:dyDescent="0.25">
      <c r="B57" s="40" t="s">
        <v>138</v>
      </c>
      <c r="C57" s="40"/>
      <c r="D57" s="5"/>
      <c r="E57" s="37"/>
      <c r="F57" s="5"/>
      <c r="G57" s="5">
        <f t="shared" si="16"/>
        <v>0</v>
      </c>
      <c r="H57" s="5"/>
      <c r="I57" s="5"/>
      <c r="J57" s="5">
        <f t="shared" si="17"/>
        <v>0</v>
      </c>
      <c r="K57" s="5"/>
      <c r="L57" s="36"/>
    </row>
    <row r="58" spans="1:16" x14ac:dyDescent="0.25">
      <c r="C58" t="s">
        <v>139</v>
      </c>
      <c r="D58" s="5">
        <v>18.82</v>
      </c>
      <c r="E58" s="37">
        <f>D58*E$47</f>
        <v>24.300383999999998</v>
      </c>
      <c r="F58" s="5">
        <v>2.4500000000000002</v>
      </c>
      <c r="G58" s="5">
        <f t="shared" si="16"/>
        <v>3.5035000000000003</v>
      </c>
      <c r="H58" s="5">
        <v>2.19</v>
      </c>
      <c r="I58" s="5">
        <v>0.70199999999999996</v>
      </c>
      <c r="J58" s="5">
        <f t="shared" si="17"/>
        <v>1.6078064516129034</v>
      </c>
      <c r="K58" s="5">
        <v>3.06</v>
      </c>
      <c r="L58" s="36"/>
    </row>
    <row r="59" spans="1:16" x14ac:dyDescent="0.25">
      <c r="C59" t="s">
        <v>140</v>
      </c>
      <c r="D59" s="5">
        <v>20.53</v>
      </c>
      <c r="E59" s="37">
        <f>D59*E$47</f>
        <v>26.508336</v>
      </c>
      <c r="F59" s="5">
        <v>1.95</v>
      </c>
      <c r="G59" s="5">
        <f t="shared" si="16"/>
        <v>2.7885</v>
      </c>
      <c r="H59" s="5">
        <v>1.41</v>
      </c>
      <c r="I59" s="5">
        <v>0.22</v>
      </c>
      <c r="J59" s="5">
        <f t="shared" si="17"/>
        <v>0.50387096774193552</v>
      </c>
      <c r="K59" s="5"/>
      <c r="L59" s="36"/>
    </row>
    <row r="60" spans="1:16" x14ac:dyDescent="0.25">
      <c r="C60" t="s">
        <v>141</v>
      </c>
      <c r="D60" s="5">
        <v>14.5</v>
      </c>
      <c r="E60" s="37">
        <f>D60*E$47</f>
        <v>18.7224</v>
      </c>
      <c r="F60" s="5">
        <v>0.55000000000000004</v>
      </c>
      <c r="G60" s="5">
        <f t="shared" si="16"/>
        <v>0.78649999999999998</v>
      </c>
      <c r="H60" s="5"/>
      <c r="I60" s="5">
        <v>2.0499999999999998</v>
      </c>
      <c r="J60" s="5">
        <f t="shared" si="17"/>
        <v>4.6951612903225808</v>
      </c>
      <c r="K60" s="5"/>
    </row>
    <row r="63" spans="1:16" x14ac:dyDescent="0.25">
      <c r="B63" s="31" t="s">
        <v>67</v>
      </c>
      <c r="C63" t="s">
        <v>68</v>
      </c>
      <c r="D63" t="s">
        <v>69</v>
      </c>
      <c r="E63" t="s">
        <v>70</v>
      </c>
      <c r="F63" t="s">
        <v>71</v>
      </c>
      <c r="G63" t="s">
        <v>72</v>
      </c>
      <c r="H63" t="s">
        <v>73</v>
      </c>
      <c r="I63" t="s">
        <v>74</v>
      </c>
      <c r="J63" t="s">
        <v>142</v>
      </c>
      <c r="K63" t="s">
        <v>143</v>
      </c>
      <c r="L63" t="s">
        <v>144</v>
      </c>
      <c r="M63" t="s">
        <v>145</v>
      </c>
      <c r="N63" t="s">
        <v>79</v>
      </c>
      <c r="O63" t="s">
        <v>146</v>
      </c>
      <c r="P63" t="s">
        <v>49</v>
      </c>
    </row>
    <row r="64" spans="1:16" x14ac:dyDescent="0.25">
      <c r="A64" t="s">
        <v>117</v>
      </c>
      <c r="B64">
        <v>29.79</v>
      </c>
      <c r="C64">
        <v>93.71</v>
      </c>
      <c r="D64">
        <v>9.42</v>
      </c>
      <c r="E64">
        <v>34.340000000000003</v>
      </c>
      <c r="F64">
        <v>7.48</v>
      </c>
      <c r="G64">
        <v>1.56</v>
      </c>
      <c r="H64">
        <v>8.1</v>
      </c>
      <c r="I64">
        <v>1.56</v>
      </c>
      <c r="J64">
        <v>9.25</v>
      </c>
      <c r="K64">
        <v>1.73</v>
      </c>
      <c r="L64">
        <v>4.68</v>
      </c>
      <c r="M64">
        <v>0.71</v>
      </c>
      <c r="N64">
        <v>3.91</v>
      </c>
      <c r="O64">
        <v>0.52</v>
      </c>
      <c r="P64">
        <v>44.27</v>
      </c>
    </row>
    <row r="65" spans="1:16" x14ac:dyDescent="0.25">
      <c r="A65" t="s">
        <v>118</v>
      </c>
      <c r="B65">
        <v>36.909999999999997</v>
      </c>
      <c r="C65">
        <v>113.49</v>
      </c>
      <c r="D65">
        <v>11.68</v>
      </c>
      <c r="E65">
        <v>41.41</v>
      </c>
      <c r="F65">
        <v>8.5</v>
      </c>
      <c r="G65">
        <v>1.87</v>
      </c>
      <c r="H65">
        <v>7.63</v>
      </c>
      <c r="I65">
        <v>1.41</v>
      </c>
      <c r="J65">
        <v>7.81</v>
      </c>
      <c r="K65">
        <v>1.5</v>
      </c>
      <c r="L65">
        <v>4.05</v>
      </c>
      <c r="M65">
        <v>0.64</v>
      </c>
      <c r="N65">
        <v>3.34</v>
      </c>
      <c r="O65">
        <v>0.45</v>
      </c>
      <c r="P65">
        <v>36.67</v>
      </c>
    </row>
    <row r="68" spans="1:16" x14ac:dyDescent="0.25">
      <c r="B68" t="s">
        <v>147</v>
      </c>
      <c r="C68" t="s">
        <v>148</v>
      </c>
      <c r="D68" t="s">
        <v>146</v>
      </c>
      <c r="E68" t="s">
        <v>148</v>
      </c>
      <c r="F68" t="s">
        <v>49</v>
      </c>
      <c r="G68" t="s">
        <v>149</v>
      </c>
      <c r="H68" t="s">
        <v>150</v>
      </c>
      <c r="I68" t="s">
        <v>151</v>
      </c>
      <c r="J68" t="s">
        <v>149</v>
      </c>
      <c r="K68" t="s">
        <v>152</v>
      </c>
      <c r="L68" t="s">
        <v>153</v>
      </c>
      <c r="M68" t="s">
        <v>149</v>
      </c>
      <c r="N68">
        <v>30.46</v>
      </c>
    </row>
    <row r="69" spans="1:16" x14ac:dyDescent="0.25">
      <c r="C69" t="s">
        <v>154</v>
      </c>
    </row>
  </sheetData>
  <mergeCells count="1">
    <mergeCell ref="B57:C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2014-07-24T11:06:30Z</dcterms:created>
  <dcterms:modified xsi:type="dcterms:W3CDTF">2014-08-02T01:38:06Z</dcterms:modified>
</cp:coreProperties>
</file>