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ynarjb\Network Solutions\SedOres Site\Manganese\data\China\"/>
    </mc:Choice>
  </mc:AlternateContent>
  <bookViews>
    <workbookView xWindow="0" yWindow="0" windowWidth="24000" windowHeight="1032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O23" i="1"/>
  <c r="BO22" i="1"/>
  <c r="BM22" i="1"/>
  <c r="BL22" i="1"/>
  <c r="O22" i="1"/>
  <c r="BM21" i="1"/>
  <c r="BL21" i="1"/>
  <c r="O21" i="1"/>
  <c r="BO20" i="1"/>
  <c r="BM20" i="1"/>
  <c r="BL20" i="1"/>
  <c r="O20" i="1"/>
  <c r="O19" i="1"/>
  <c r="BO18" i="1"/>
  <c r="BM18" i="1"/>
  <c r="BL18" i="1"/>
  <c r="O18" i="1"/>
  <c r="BT17" i="1"/>
  <c r="BS17" i="1"/>
  <c r="BR17" i="1"/>
  <c r="BP17" i="1"/>
  <c r="BO17" i="1"/>
  <c r="BN17" i="1"/>
  <c r="BM17" i="1"/>
  <c r="BU17" i="1" s="1"/>
  <c r="BL17" i="1"/>
  <c r="BW17" i="1" s="1"/>
  <c r="O17" i="1"/>
  <c r="BW16" i="1"/>
  <c r="BT16" i="1"/>
  <c r="BS16" i="1"/>
  <c r="BR16" i="1"/>
  <c r="BQ16" i="1"/>
  <c r="BV16" i="1" s="1"/>
  <c r="BP16" i="1"/>
  <c r="BO16" i="1"/>
  <c r="BN16" i="1"/>
  <c r="BM16" i="1"/>
  <c r="BU16" i="1" s="1"/>
  <c r="BL16" i="1"/>
  <c r="O16" i="1"/>
  <c r="BT15" i="1"/>
  <c r="BR15" i="1"/>
  <c r="BP15" i="1"/>
  <c r="BO15" i="1"/>
  <c r="BN15" i="1"/>
  <c r="BM15" i="1"/>
  <c r="BU15" i="1" s="1"/>
  <c r="BL15" i="1"/>
  <c r="O15" i="1"/>
  <c r="BT14" i="1"/>
  <c r="BS14" i="1"/>
  <c r="BR14" i="1"/>
  <c r="BQ14" i="1"/>
  <c r="BV14" i="1" s="1"/>
  <c r="BP14" i="1"/>
  <c r="BO14" i="1"/>
  <c r="BN14" i="1"/>
  <c r="BM14" i="1"/>
  <c r="BU14" i="1" s="1"/>
  <c r="BL14" i="1"/>
  <c r="BW14" i="1" s="1"/>
  <c r="O14" i="1"/>
  <c r="BW13" i="1"/>
  <c r="BT13" i="1"/>
  <c r="BS13" i="1"/>
  <c r="BR13" i="1"/>
  <c r="BV13" i="1" s="1"/>
  <c r="BQ13" i="1"/>
  <c r="BP13" i="1"/>
  <c r="BO13" i="1"/>
  <c r="BN13" i="1"/>
  <c r="BM13" i="1"/>
  <c r="BU13" i="1" s="1"/>
  <c r="BL13" i="1"/>
  <c r="O13" i="1"/>
  <c r="BW12" i="1"/>
  <c r="BT12" i="1"/>
  <c r="BS12" i="1"/>
  <c r="BR12" i="1"/>
  <c r="BP12" i="1"/>
  <c r="BO12" i="1"/>
  <c r="BN12" i="1"/>
  <c r="BM12" i="1"/>
  <c r="BU12" i="1" s="1"/>
  <c r="BL12" i="1"/>
  <c r="O12" i="1"/>
  <c r="BW11" i="1"/>
  <c r="BT11" i="1"/>
  <c r="BS11" i="1"/>
  <c r="BR11" i="1"/>
  <c r="BR7" i="1" s="1"/>
  <c r="BQ11" i="1"/>
  <c r="BP11" i="1"/>
  <c r="BO11" i="1"/>
  <c r="BN11" i="1"/>
  <c r="BM11" i="1"/>
  <c r="BU11" i="1" s="1"/>
  <c r="BL11" i="1"/>
  <c r="O11" i="1"/>
  <c r="BW10" i="1"/>
  <c r="BT10" i="1"/>
  <c r="BS10" i="1"/>
  <c r="BR10" i="1"/>
  <c r="BQ10" i="1"/>
  <c r="BV10" i="1" s="1"/>
  <c r="BP10" i="1"/>
  <c r="BO10" i="1"/>
  <c r="BN10" i="1"/>
  <c r="BM10" i="1"/>
  <c r="BU10" i="1" s="1"/>
  <c r="BL10" i="1"/>
  <c r="O10" i="1"/>
  <c r="BT9" i="1"/>
  <c r="BS9" i="1"/>
  <c r="BR9" i="1"/>
  <c r="BP9" i="1"/>
  <c r="BO9" i="1"/>
  <c r="BN9" i="1"/>
  <c r="BN7" i="1" s="1"/>
  <c r="BM9" i="1"/>
  <c r="BU9" i="1" s="1"/>
  <c r="BL9" i="1"/>
  <c r="BW9" i="1" s="1"/>
  <c r="BW7" i="1" s="1"/>
  <c r="O9" i="1"/>
  <c r="BW8" i="1"/>
  <c r="BT8" i="1"/>
  <c r="BS8" i="1"/>
  <c r="BR8" i="1"/>
  <c r="BQ8" i="1"/>
  <c r="BV8" i="1" s="1"/>
  <c r="BP8" i="1"/>
  <c r="BO8" i="1"/>
  <c r="BN8" i="1"/>
  <c r="BM8" i="1"/>
  <c r="BU8" i="1" s="1"/>
  <c r="BU7" i="1" s="1"/>
  <c r="BL8" i="1"/>
  <c r="O8" i="1"/>
  <c r="O7" i="1" s="1"/>
  <c r="CF7" i="1"/>
  <c r="CE7" i="1"/>
  <c r="CB7" i="1"/>
  <c r="BT7" i="1"/>
  <c r="BS7" i="1"/>
  <c r="BQ7" i="1"/>
  <c r="BP7" i="1"/>
  <c r="BO7" i="1"/>
  <c r="BL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N7" i="1"/>
  <c r="M7" i="1"/>
  <c r="L7" i="1"/>
  <c r="K7" i="1"/>
  <c r="J7" i="1"/>
  <c r="I7" i="1"/>
  <c r="H7" i="1"/>
  <c r="G7" i="1"/>
  <c r="F7" i="1"/>
  <c r="E7" i="1"/>
  <c r="D7" i="1"/>
  <c r="BV11" i="1" l="1"/>
  <c r="BV7" i="1" s="1"/>
  <c r="BM7" i="1"/>
</calcChain>
</file>

<file path=xl/sharedStrings.xml><?xml version="1.0" encoding="utf-8"?>
<sst xmlns="http://schemas.openxmlformats.org/spreadsheetml/2006/main" count="166" uniqueCount="137">
  <si>
    <t>Lijiaying</t>
  </si>
  <si>
    <t>Location</t>
  </si>
  <si>
    <t>Age, MA</t>
  </si>
  <si>
    <t>Age name</t>
  </si>
  <si>
    <t>Original size, m tonnes Mn</t>
  </si>
  <si>
    <t>China</t>
  </si>
  <si>
    <t>Mesoproterozoic</t>
  </si>
  <si>
    <t>chondrite values from Taylor &amp; McLennan table A2</t>
  </si>
  <si>
    <t>cct</t>
  </si>
  <si>
    <t>rhod</t>
  </si>
  <si>
    <t>Major Elements, oxide percent</t>
  </si>
  <si>
    <t>Trace elements, standard group, ppm</t>
  </si>
  <si>
    <t>Trace elements, others</t>
  </si>
  <si>
    <t>Rare-earth elements, ppm</t>
  </si>
  <si>
    <t>corrected</t>
  </si>
  <si>
    <t>Rare-earth elements, normalized</t>
  </si>
  <si>
    <t>Extrapolated to Al=0</t>
  </si>
  <si>
    <t>pdb</t>
  </si>
  <si>
    <t>type</t>
  </si>
  <si>
    <t>mineral</t>
  </si>
  <si>
    <t>MnO</t>
  </si>
  <si>
    <t>Fe2O3</t>
  </si>
  <si>
    <t>SiO2</t>
  </si>
  <si>
    <t xml:space="preserve">Al2O3 </t>
  </si>
  <si>
    <t>CaO</t>
  </si>
  <si>
    <t>MgO</t>
  </si>
  <si>
    <t>K2O</t>
  </si>
  <si>
    <t>Na2O</t>
  </si>
  <si>
    <t>P2O5</t>
  </si>
  <si>
    <t xml:space="preserve">TiO2 </t>
  </si>
  <si>
    <t>LOI</t>
  </si>
  <si>
    <t>Total</t>
  </si>
  <si>
    <t>As</t>
  </si>
  <si>
    <t>Ba</t>
  </si>
  <si>
    <t>Cd</t>
  </si>
  <si>
    <t>Co</t>
  </si>
  <si>
    <t>Cr</t>
  </si>
  <si>
    <t>Cu</t>
  </si>
  <si>
    <t>Mo</t>
  </si>
  <si>
    <t>Nb</t>
  </si>
  <si>
    <t>Ni</t>
  </si>
  <si>
    <t>Pb</t>
  </si>
  <si>
    <t>Rb</t>
  </si>
  <si>
    <t>Sc</t>
  </si>
  <si>
    <t>Sr</t>
  </si>
  <si>
    <t>Th</t>
  </si>
  <si>
    <t>U</t>
  </si>
  <si>
    <t>V</t>
  </si>
  <si>
    <t>Y</t>
  </si>
  <si>
    <t>Zn</t>
  </si>
  <si>
    <t>Zr</t>
  </si>
  <si>
    <t>Ag</t>
  </si>
  <si>
    <t>Be</t>
  </si>
  <si>
    <t xml:space="preserve">Bi                  </t>
  </si>
  <si>
    <t>Br</t>
  </si>
  <si>
    <t xml:space="preserve">Cs                  </t>
  </si>
  <si>
    <t xml:space="preserve">Ga                  </t>
  </si>
  <si>
    <t>Ge</t>
  </si>
  <si>
    <t>Hf</t>
  </si>
  <si>
    <t>In</t>
  </si>
  <si>
    <t xml:space="preserve">Sb                  </t>
  </si>
  <si>
    <t xml:space="preserve">Se                  </t>
  </si>
  <si>
    <t xml:space="preserve">Sn                  </t>
  </si>
  <si>
    <t xml:space="preserve">Ta                  </t>
  </si>
  <si>
    <t xml:space="preserve">Te                  </t>
  </si>
  <si>
    <t xml:space="preserve">Tl                  </t>
  </si>
  <si>
    <t>La</t>
  </si>
  <si>
    <t>Ce</t>
  </si>
  <si>
    <t>Pr</t>
  </si>
  <si>
    <t>Nd</t>
  </si>
  <si>
    <t>Sm</t>
  </si>
  <si>
    <t>Eu</t>
  </si>
  <si>
    <t>Gd</t>
  </si>
  <si>
    <t>Tb</t>
  </si>
  <si>
    <t xml:space="preserve">Dy                  </t>
  </si>
  <si>
    <t xml:space="preserve">Ho                  </t>
  </si>
  <si>
    <t xml:space="preserve">Er                  </t>
  </si>
  <si>
    <t xml:space="preserve">Tm                  </t>
  </si>
  <si>
    <t>Yb</t>
  </si>
  <si>
    <t xml:space="preserve">Lu                  </t>
  </si>
  <si>
    <t>LaN</t>
  </si>
  <si>
    <t>CeN</t>
  </si>
  <si>
    <t>PrN</t>
  </si>
  <si>
    <t>NdN</t>
  </si>
  <si>
    <t>SmN</t>
  </si>
  <si>
    <t>EuN</t>
  </si>
  <si>
    <t>GdN</t>
  </si>
  <si>
    <t>TbN</t>
  </si>
  <si>
    <t>YbN</t>
  </si>
  <si>
    <t>Ce/Ce*</t>
  </si>
  <si>
    <t>Eu/Eu*</t>
  </si>
  <si>
    <t>LaN/YbN</t>
  </si>
  <si>
    <r>
      <t>% C</t>
    </r>
    <r>
      <rPr>
        <vertAlign val="subscript"/>
        <sz val="11"/>
        <rFont val="Calibri"/>
        <family val="2"/>
        <scheme val="minor"/>
      </rPr>
      <t>carb</t>
    </r>
  </si>
  <si>
    <r>
      <t>% 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</si>
  <si>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</si>
  <si>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org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</si>
  <si>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pdb</t>
    </r>
  </si>
  <si>
    <r>
      <rPr>
        <sz val="11"/>
        <rFont val="Calibri"/>
        <family val="2"/>
      </rPr>
      <t>δ</t>
    </r>
    <r>
      <rPr>
        <vertAlign val="super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carb smow</t>
    </r>
  </si>
  <si>
    <r>
      <t>% S</t>
    </r>
    <r>
      <rPr>
        <vertAlign val="subscript"/>
        <sz val="11"/>
        <rFont val="Calibri"/>
        <family val="2"/>
        <scheme val="minor"/>
      </rPr>
      <t>total</t>
    </r>
  </si>
  <si>
    <t xml:space="preserve">AVG ORE </t>
  </si>
  <si>
    <t>J</t>
  </si>
  <si>
    <t>992-15-1J1</t>
  </si>
  <si>
    <t>I</t>
  </si>
  <si>
    <t>992-15-1I2</t>
  </si>
  <si>
    <t>M</t>
  </si>
  <si>
    <t>992-15-1M2</t>
  </si>
  <si>
    <t>K</t>
  </si>
  <si>
    <t>992-15-1K2</t>
  </si>
  <si>
    <t>H</t>
  </si>
  <si>
    <t>992-15-1H</t>
  </si>
  <si>
    <t>L</t>
  </si>
  <si>
    <t>992-15-1L2</t>
  </si>
  <si>
    <t>992-15-1K1</t>
  </si>
  <si>
    <t>992-15-1M3</t>
  </si>
  <si>
    <t>&lt;0.03</t>
  </si>
  <si>
    <t>&lt;0.07</t>
  </si>
  <si>
    <t>&lt;0.05</t>
  </si>
  <si>
    <t>D</t>
  </si>
  <si>
    <t>992-15-1D2</t>
  </si>
  <si>
    <t>F</t>
  </si>
  <si>
    <t>992-15-1F2</t>
  </si>
  <si>
    <t>G</t>
  </si>
  <si>
    <t>992-15-1G</t>
  </si>
  <si>
    <t>&lt;4</t>
  </si>
  <si>
    <t>&lt;8</t>
  </si>
  <si>
    <t>&lt;2</t>
  </si>
  <si>
    <t>992-15-1L1</t>
  </si>
  <si>
    <t>992-15-1D1</t>
  </si>
  <si>
    <t>C</t>
  </si>
  <si>
    <t>992-15-1C</t>
  </si>
  <si>
    <t>A</t>
  </si>
  <si>
    <t>992-15-1A</t>
  </si>
  <si>
    <t>B</t>
  </si>
  <si>
    <t>992-15-1B</t>
  </si>
  <si>
    <t>N</t>
  </si>
  <si>
    <t>992-15-1N</t>
  </si>
  <si>
    <t>Yeh, H-W., Hein, J.R., Ye, J., and Fan, D-L., 1999, Stable isotope, chemical, and mineralogical compositions of the Middle Proterozoic Lijiaying Mn deposit, Shaanxi Province, China: Ore Geology Reviews, v. 15, p. 55-69.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</si>
</sst>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1"/>
      <name val="Calibri"/>
      <family val="2"/>
    </font>
    <font>
      <vertAlign val="superscript"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Border="1"/>
    <xf numFmtId="0" fontId="0" fillId="0" borderId="0" xfId="0" applyAlignment="1">
      <alignment wrapText="1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vertical="center"/>
    </xf>
    <xf numFmtId="0" fontId="0" fillId="2" borderId="0" xfId="0" applyFill="1"/>
    <xf numFmtId="164" fontId="0" fillId="2" borderId="0" xfId="0" applyNumberFormat="1" applyFill="1"/>
    <xf numFmtId="2" fontId="0" fillId="2" borderId="0" xfId="0" applyNumberFormat="1" applyFill="1"/>
    <xf numFmtId="164" fontId="0" fillId="0" borderId="0" xfId="0" applyNumberFormat="1"/>
    <xf numFmtId="2" fontId="0" fillId="0" borderId="0" xfId="0" applyNumberFormat="1"/>
    <xf numFmtId="2" fontId="7" fillId="0" borderId="0" xfId="0" applyNumberFormat="1" applyFont="1"/>
    <xf numFmtId="165" fontId="0" fillId="0" borderId="0" xfId="0" applyNumberFormat="1"/>
    <xf numFmtId="0" fontId="7" fillId="0" borderId="0" xfId="0" applyFont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7" fillId="0" borderId="1" xfId="0" applyNumberFormat="1" applyFont="1" applyBorder="1"/>
    <xf numFmtId="165" fontId="0" fillId="0" borderId="1" xfId="0" applyNumberFormat="1" applyBorder="1"/>
    <xf numFmtId="1" fontId="0" fillId="0" borderId="0" xfId="0" applyNumberFormat="1"/>
    <xf numFmtId="0" fontId="8" fillId="0" borderId="0" xfId="0" applyFont="1" applyAlignment="1">
      <alignment horizontal="left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6326990376202972E-2"/>
                  <c:y val="-0.3560374744823564"/>
                </c:manualLayout>
              </c:layout>
              <c:numFmt formatCode="General" sourceLinked="0"/>
            </c:trendlineLbl>
          </c:trendline>
          <c:xVal>
            <c:numRef>
              <c:f>[1]Lijiaying!$G$8:$G$19</c:f>
              <c:numCache>
                <c:formatCode>0.0</c:formatCode>
                <c:ptCount val="12"/>
                <c:pt idx="0">
                  <c:v>0.97</c:v>
                </c:pt>
                <c:pt idx="1">
                  <c:v>0.61</c:v>
                </c:pt>
                <c:pt idx="2">
                  <c:v>1.99</c:v>
                </c:pt>
                <c:pt idx="3">
                  <c:v>0.62</c:v>
                </c:pt>
                <c:pt idx="4">
                  <c:v>0.95</c:v>
                </c:pt>
                <c:pt idx="5">
                  <c:v>0.46</c:v>
                </c:pt>
                <c:pt idx="6">
                  <c:v>0.59</c:v>
                </c:pt>
                <c:pt idx="7">
                  <c:v>0.17</c:v>
                </c:pt>
                <c:pt idx="8">
                  <c:v>4.7</c:v>
                </c:pt>
                <c:pt idx="9">
                  <c:v>1.5</c:v>
                </c:pt>
                <c:pt idx="10">
                  <c:v>3.59</c:v>
                </c:pt>
                <c:pt idx="11">
                  <c:v>0.56000000000000005</c:v>
                </c:pt>
              </c:numCache>
            </c:numRef>
          </c:xVal>
          <c:yVal>
            <c:numRef>
              <c:f>[1]Lijiaying!$BU$8:$BU$19</c:f>
              <c:numCache>
                <c:formatCode>0.000</c:formatCode>
                <c:ptCount val="12"/>
                <c:pt idx="0">
                  <c:v>2.9725562440440791</c:v>
                </c:pt>
                <c:pt idx="1">
                  <c:v>2.9053839291838557</c:v>
                </c:pt>
                <c:pt idx="2">
                  <c:v>2.3695250077945951</c:v>
                </c:pt>
                <c:pt idx="3">
                  <c:v>2.2745579864401164</c:v>
                </c:pt>
                <c:pt idx="4">
                  <c:v>2.2642740124344924</c:v>
                </c:pt>
                <c:pt idx="5">
                  <c:v>2.4699165486972827</c:v>
                </c:pt>
                <c:pt idx="6">
                  <c:v>1.0269781606299495</c:v>
                </c:pt>
                <c:pt idx="7">
                  <c:v>0.96401591355215144</c:v>
                </c:pt>
                <c:pt idx="8">
                  <c:v>1.2806974696948874</c:v>
                </c:pt>
                <c:pt idx="9">
                  <c:v>1.3744055265529798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852448"/>
        <c:axId val="311845784"/>
      </c:scatterChart>
      <c:valAx>
        <c:axId val="311852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311845784"/>
        <c:crosses val="autoZero"/>
        <c:crossBetween val="midCat"/>
      </c:valAx>
      <c:valAx>
        <c:axId val="31184578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Ce/Ce*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11852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1.8673009623797181E-2"/>
                  <c:y val="-0.35098753280839895"/>
                </c:manualLayout>
              </c:layout>
              <c:numFmt formatCode="General" sourceLinked="0"/>
            </c:trendlineLbl>
          </c:trendline>
          <c:xVal>
            <c:numRef>
              <c:f>[1]Lijiaying!$G$8:$G$19</c:f>
              <c:numCache>
                <c:formatCode>0.0</c:formatCode>
                <c:ptCount val="12"/>
                <c:pt idx="0">
                  <c:v>0.97</c:v>
                </c:pt>
                <c:pt idx="1">
                  <c:v>0.61</c:v>
                </c:pt>
                <c:pt idx="2">
                  <c:v>1.99</c:v>
                </c:pt>
                <c:pt idx="3">
                  <c:v>0.62</c:v>
                </c:pt>
                <c:pt idx="4">
                  <c:v>0.95</c:v>
                </c:pt>
                <c:pt idx="5">
                  <c:v>0.46</c:v>
                </c:pt>
                <c:pt idx="6">
                  <c:v>0.59</c:v>
                </c:pt>
                <c:pt idx="7">
                  <c:v>0.17</c:v>
                </c:pt>
                <c:pt idx="8">
                  <c:v>4.7</c:v>
                </c:pt>
                <c:pt idx="9">
                  <c:v>1.5</c:v>
                </c:pt>
                <c:pt idx="10">
                  <c:v>3.59</c:v>
                </c:pt>
                <c:pt idx="11">
                  <c:v>0.56000000000000005</c:v>
                </c:pt>
              </c:numCache>
            </c:numRef>
          </c:xVal>
          <c:yVal>
            <c:numRef>
              <c:f>[1]Lijiaying!$BV$8:$BV$23</c:f>
              <c:numCache>
                <c:formatCode>0.000</c:formatCode>
                <c:ptCount val="16"/>
                <c:pt idx="0">
                  <c:v>0.1183567633238365</c:v>
                </c:pt>
                <c:pt idx="2">
                  <c:v>0.66613692785998568</c:v>
                </c:pt>
                <c:pt idx="3">
                  <c:v>0.36753266738256246</c:v>
                </c:pt>
                <c:pt idx="5">
                  <c:v>0.65339140868011103</c:v>
                </c:pt>
                <c:pt idx="6">
                  <c:v>0.33343240699678822</c:v>
                </c:pt>
                <c:pt idx="8">
                  <c:v>0.28694566058475007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1855192"/>
        <c:axId val="310986512"/>
      </c:scatterChart>
      <c:valAx>
        <c:axId val="311855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Al2O3 %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310986512"/>
        <c:crosses val="autoZero"/>
        <c:crossBetween val="midCat"/>
      </c:valAx>
      <c:valAx>
        <c:axId val="3109865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Eu/Eu*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311855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</xdr:colOff>
      <xdr:row>24</xdr:row>
      <xdr:rowOff>19050</xdr:rowOff>
    </xdr:from>
    <xdr:to>
      <xdr:col>35</xdr:col>
      <xdr:colOff>123825</xdr:colOff>
      <xdr:row>38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9525</xdr:colOff>
      <xdr:row>24</xdr:row>
      <xdr:rowOff>38100</xdr:rowOff>
    </xdr:from>
    <xdr:to>
      <xdr:col>44</xdr:col>
      <xdr:colOff>600075</xdr:colOff>
      <xdr:row>38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narjb/Documents/Ore%20Deposits/Mn%20files/DatabaseMn_Individual_Deposits/Database-templ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Ce v time"/>
      <sheetName val="Eu v time"/>
      <sheetName val="Abbotabad"/>
      <sheetName val="Adilabad-ox"/>
      <sheetName val="Adilabad-carb"/>
      <sheetName val="Ananai"/>
      <sheetName val="Sheet1"/>
      <sheetName val="Autlan"/>
      <sheetName val="Azul-ox"/>
      <sheetName val="Azul-carb"/>
      <sheetName val="BaldKnob-ox"/>
      <sheetName val="BaldKnob-carb"/>
      <sheetName val="Binkilic-ox"/>
      <sheetName val="Binkilic-carb"/>
      <sheetName val="BlueJay"/>
      <sheetName val="Bonai-Keonjhar"/>
      <sheetName val="Bronk"/>
      <sheetName val="Cevretepe"/>
      <sheetName val="Chiatura=ox"/>
      <sheetName val="Chiatura-carb"/>
      <sheetName val="Conta_Historia"/>
      <sheetName val="Datangpo"/>
      <sheetName val="Dawashan"/>
      <sheetName val="Derbent"/>
      <sheetName val="Drimos-Aroania"/>
      <sheetName val="Dounan"/>
      <sheetName val="E Carp"/>
      <sheetName val="Elazig"/>
      <sheetName val="EnKafala"/>
      <sheetName val="Eymir"/>
      <sheetName val="Faizuly"/>
      <sheetName val="Kyzyltash"/>
      <sheetName val="Forari"/>
      <sheetName val="Gambatesa"/>
      <sheetName val="Gaoyan"/>
      <sheetName val="Gonzen"/>
      <sheetName val="Groote"/>
      <sheetName val="Guichi"/>
      <sheetName val="Harlech"/>
      <sheetName val="Hawasina"/>
      <sheetName val="Huayuan"/>
      <sheetName val="Imini"/>
      <sheetName val="Jiaodingshan"/>
      <sheetName val="Kalahari Wessels"/>
      <sheetName val="Kalahari old"/>
      <sheetName val="Karazhal"/>
      <sheetName val="Kar-Ten"/>
      <sheetName val="Kisenge"/>
      <sheetName val="Krizna"/>
      <sheetName val="Kzyltash"/>
      <sheetName val="Laba"/>
      <sheetName val="Buckeye-Ladd"/>
      <sheetName val="Lijiaying"/>
      <sheetName val="Lucifer"/>
      <sheetName val="Mangyshlak-ox"/>
      <sheetName val="Mangyshlak-carb"/>
      <sheetName val="Manuels R"/>
      <sheetName val="Minle"/>
      <sheetName val="Moanda"/>
      <sheetName val="Mokta"/>
      <sheetName val="Molango"/>
      <sheetName val="Morro da Mina"/>
      <sheetName val="Nikopol-carb"/>
      <sheetName val="Nikopol-ox"/>
      <sheetName val="Noda"/>
      <sheetName val="Nsuta-ox"/>
      <sheetName val="Nsuta-carb"/>
      <sheetName val="NsutaREE"/>
      <sheetName val="Obrochishte"/>
      <sheetName val="Ocakli"/>
      <sheetName val="Otjosundo"/>
      <sheetName val="Pipji"/>
      <sheetName val="Postmas"/>
      <sheetName val="Parnok"/>
      <sheetName val="Sandur"/>
      <sheetName val="Serra do Navio"/>
      <sheetName val="Sjogruvan"/>
      <sheetName val="Splawa"/>
      <sheetName val="Chart15"/>
      <sheetName val="Eu_Al tanganshan"/>
      <sheetName val="Tambao"/>
      <sheetName val="Tangganshan"/>
      <sheetName val="Taojiang"/>
      <sheetName val="Tiantaishan"/>
      <sheetName val="Tokoro"/>
      <sheetName val="Ulukent"/>
      <sheetName val="UmBogma"/>
      <sheetName val="Urkut"/>
      <sheetName val="Urkut-ox"/>
      <sheetName val="Urkut-REE"/>
      <sheetName val="Urucum"/>
      <sheetName val="Usa"/>
      <sheetName val="Vani"/>
      <sheetName val="Vittinki"/>
      <sheetName val="Wafangzi-oxide"/>
      <sheetName val="Wafangzi-carb"/>
      <sheetName val="WhiteOak"/>
      <sheetName val="Woodie"/>
      <sheetName val="Xialei"/>
      <sheetName val="Xiangtan"/>
      <sheetName val="Xiushan"/>
      <sheetName val="Yanglizhang"/>
      <sheetName val="Chart16"/>
      <sheetName val="Chart17"/>
      <sheetName val="Pr test"/>
      <sheetName val="BlancoFZ"/>
      <sheetName val="BIF"/>
      <sheetName val="Cuyuna"/>
      <sheetName val="Nigerian IF"/>
      <sheetName val="Terranova"/>
    </sheetNames>
    <sheetDataSet>
      <sheetData sheetId="0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8">
          <cell r="G8">
            <v>0.97</v>
          </cell>
          <cell r="BU8">
            <v>2.9725562440440791</v>
          </cell>
          <cell r="BV8">
            <v>0.1183567633238365</v>
          </cell>
        </row>
        <row r="9">
          <cell r="G9">
            <v>0.61</v>
          </cell>
          <cell r="BU9">
            <v>2.9053839291838557</v>
          </cell>
        </row>
        <row r="10">
          <cell r="G10">
            <v>1.99</v>
          </cell>
          <cell r="BU10">
            <v>2.3695250077945951</v>
          </cell>
          <cell r="BV10">
            <v>0.66613692785998568</v>
          </cell>
        </row>
        <row r="11">
          <cell r="G11">
            <v>0.62</v>
          </cell>
          <cell r="BU11">
            <v>2.2745579864401164</v>
          </cell>
          <cell r="BV11">
            <v>0.36753266738256246</v>
          </cell>
        </row>
        <row r="12">
          <cell r="G12">
            <v>0.95</v>
          </cell>
          <cell r="BU12">
            <v>2.2642740124344924</v>
          </cell>
        </row>
        <row r="13">
          <cell r="G13">
            <v>0.46</v>
          </cell>
          <cell r="BU13">
            <v>2.4699165486972827</v>
          </cell>
          <cell r="BV13">
            <v>0.65339140868011103</v>
          </cell>
        </row>
        <row r="14">
          <cell r="G14">
            <v>0.59</v>
          </cell>
          <cell r="BU14">
            <v>1.0269781606299495</v>
          </cell>
          <cell r="BV14">
            <v>0.33343240699678822</v>
          </cell>
        </row>
        <row r="15">
          <cell r="G15">
            <v>0.17</v>
          </cell>
          <cell r="BU15">
            <v>0.96401591355215144</v>
          </cell>
        </row>
        <row r="16">
          <cell r="G16">
            <v>4.7</v>
          </cell>
          <cell r="BU16">
            <v>1.2806974696948874</v>
          </cell>
          <cell r="BV16">
            <v>0.28694566058475007</v>
          </cell>
        </row>
        <row r="17">
          <cell r="G17">
            <v>1.5</v>
          </cell>
          <cell r="BU17">
            <v>1.3744055265529798</v>
          </cell>
        </row>
        <row r="18">
          <cell r="G18">
            <v>3.59</v>
          </cell>
        </row>
        <row r="19">
          <cell r="G19">
            <v>0.56000000000000005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5"/>
      <sheetData sheetId="106"/>
      <sheetData sheetId="107"/>
      <sheetData sheetId="108"/>
      <sheetData sheetId="109"/>
      <sheetData sheetId="1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41"/>
  <sheetViews>
    <sheetView tabSelected="1" workbookViewId="0">
      <selection activeCell="A4" sqref="A4"/>
    </sheetView>
  </sheetViews>
  <sheetFormatPr defaultRowHeight="15" x14ac:dyDescent="0.25"/>
  <cols>
    <col min="1" max="1" width="12" customWidth="1"/>
    <col min="2" max="2" width="11.28515625" customWidth="1"/>
    <col min="3" max="3" width="10.28515625" customWidth="1"/>
    <col min="4" max="4" width="10.7109375" customWidth="1"/>
    <col min="5" max="5" width="10.85546875" customWidth="1"/>
    <col min="6" max="6" width="9.5703125" customWidth="1"/>
    <col min="7" max="7" width="10.28515625" customWidth="1"/>
    <col min="8" max="8" width="11" customWidth="1"/>
    <col min="9" max="9" width="10.42578125" customWidth="1"/>
    <col min="10" max="10" width="11.140625" customWidth="1"/>
    <col min="11" max="12" width="10.28515625" customWidth="1"/>
    <col min="13" max="13" width="10.85546875" customWidth="1"/>
    <col min="14" max="14" width="9.7109375" customWidth="1"/>
    <col min="15" max="15" width="9.5703125" customWidth="1"/>
    <col min="16" max="16" width="10.42578125" customWidth="1"/>
    <col min="17" max="17" width="11" customWidth="1"/>
    <col min="18" max="18" width="10.42578125" customWidth="1"/>
    <col min="23" max="25" width="11.140625" customWidth="1"/>
    <col min="26" max="39" width="7.7109375" customWidth="1"/>
    <col min="40" max="40" width="6.140625" customWidth="1"/>
    <col min="41" max="41" width="7.7109375" customWidth="1"/>
    <col min="42" max="42" width="9.5703125" customWidth="1"/>
    <col min="43" max="44" width="8.140625" customWidth="1"/>
    <col min="46" max="59" width="7.42578125" customWidth="1"/>
    <col min="88" max="88" width="11.7109375" customWidth="1"/>
  </cols>
  <sheetData>
    <row r="1" spans="1:87" x14ac:dyDescent="0.25">
      <c r="A1" t="s">
        <v>0</v>
      </c>
    </row>
    <row r="2" spans="1:87" ht="15" customHeight="1" x14ac:dyDescent="0.25">
      <c r="A2" t="s">
        <v>1</v>
      </c>
      <c r="B2" s="1" t="s">
        <v>2</v>
      </c>
      <c r="C2" s="2" t="s">
        <v>3</v>
      </c>
      <c r="D2" s="3" t="s">
        <v>4</v>
      </c>
      <c r="E2" s="3"/>
      <c r="F2" s="3"/>
    </row>
    <row r="3" spans="1:87" x14ac:dyDescent="0.25">
      <c r="A3" t="s">
        <v>5</v>
      </c>
      <c r="B3">
        <v>1400</v>
      </c>
      <c r="C3" t="s">
        <v>6</v>
      </c>
      <c r="D3">
        <v>2.2999999999999998</v>
      </c>
    </row>
    <row r="4" spans="1:87" x14ac:dyDescent="0.25">
      <c r="BL4">
        <v>0.36699999999999999</v>
      </c>
      <c r="BM4">
        <v>0.95699999999999996</v>
      </c>
      <c r="BN4">
        <v>0.13700000000000001</v>
      </c>
      <c r="BO4">
        <v>0.71099999999999997</v>
      </c>
      <c r="BP4">
        <v>0.23100000000000001</v>
      </c>
      <c r="BQ4">
        <v>8.6999999999999994E-2</v>
      </c>
      <c r="BR4">
        <v>0.30599999999999999</v>
      </c>
      <c r="BS4">
        <v>5.8000000000000003E-2</v>
      </c>
      <c r="BT4">
        <v>0.248</v>
      </c>
      <c r="BU4" t="s">
        <v>7</v>
      </c>
      <c r="CB4" t="s">
        <v>8</v>
      </c>
      <c r="CC4" t="s">
        <v>9</v>
      </c>
      <c r="CE4" t="s">
        <v>8</v>
      </c>
      <c r="CF4" t="s">
        <v>8</v>
      </c>
      <c r="CG4" t="s">
        <v>9</v>
      </c>
      <c r="CH4" t="s">
        <v>9</v>
      </c>
    </row>
    <row r="5" spans="1:87" ht="15.75" x14ac:dyDescent="0.25">
      <c r="D5" s="4" t="s">
        <v>10</v>
      </c>
      <c r="P5" s="5" t="s">
        <v>11</v>
      </c>
      <c r="AI5" s="5" t="s">
        <v>12</v>
      </c>
      <c r="AX5" s="5" t="s">
        <v>13</v>
      </c>
      <c r="BC5" t="s">
        <v>14</v>
      </c>
      <c r="BL5" s="5" t="s">
        <v>15</v>
      </c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t="s">
        <v>16</v>
      </c>
      <c r="BZ5" s="6"/>
      <c r="CA5" s="6"/>
      <c r="CB5" t="s">
        <v>17</v>
      </c>
      <c r="CC5" t="s">
        <v>17</v>
      </c>
      <c r="CD5" t="s">
        <v>17</v>
      </c>
      <c r="CE5" s="6" t="s">
        <v>17</v>
      </c>
      <c r="CF5">
        <v>30.706</v>
      </c>
      <c r="CG5" s="6" t="s">
        <v>17</v>
      </c>
      <c r="CH5">
        <v>30.706</v>
      </c>
    </row>
    <row r="6" spans="1:87" ht="18" x14ac:dyDescent="0.25">
      <c r="B6" t="s">
        <v>18</v>
      </c>
      <c r="C6" s="7" t="s">
        <v>19</v>
      </c>
      <c r="D6" t="s">
        <v>20</v>
      </c>
      <c r="E6" t="s">
        <v>21</v>
      </c>
      <c r="F6" t="s">
        <v>22</v>
      </c>
      <c r="G6" t="s">
        <v>23</v>
      </c>
      <c r="H6" t="s">
        <v>24</v>
      </c>
      <c r="I6" t="s">
        <v>25</v>
      </c>
      <c r="J6" t="s">
        <v>26</v>
      </c>
      <c r="K6" t="s">
        <v>27</v>
      </c>
      <c r="L6" t="s">
        <v>28</v>
      </c>
      <c r="M6" t="s">
        <v>29</v>
      </c>
      <c r="N6" t="s">
        <v>30</v>
      </c>
      <c r="O6" t="s">
        <v>31</v>
      </c>
      <c r="P6" t="s">
        <v>32</v>
      </c>
      <c r="Q6" t="s">
        <v>33</v>
      </c>
      <c r="R6" t="s">
        <v>34</v>
      </c>
      <c r="S6" t="s">
        <v>35</v>
      </c>
      <c r="T6" t="s">
        <v>36</v>
      </c>
      <c r="U6" t="s">
        <v>37</v>
      </c>
      <c r="V6" t="s">
        <v>38</v>
      </c>
      <c r="W6" t="s">
        <v>39</v>
      </c>
      <c r="X6" t="s">
        <v>40</v>
      </c>
      <c r="Y6" t="s">
        <v>41</v>
      </c>
      <c r="Z6" t="s">
        <v>42</v>
      </c>
      <c r="AA6" t="s">
        <v>43</v>
      </c>
      <c r="AB6" t="s">
        <v>44</v>
      </c>
      <c r="AC6" t="s">
        <v>45</v>
      </c>
      <c r="AD6" t="s">
        <v>46</v>
      </c>
      <c r="AE6" t="s">
        <v>47</v>
      </c>
      <c r="AF6" t="s">
        <v>48</v>
      </c>
      <c r="AG6" t="s">
        <v>49</v>
      </c>
      <c r="AH6" t="s">
        <v>50</v>
      </c>
      <c r="AI6" s="8" t="s">
        <v>51</v>
      </c>
      <c r="AJ6" s="9" t="s">
        <v>52</v>
      </c>
      <c r="AK6" s="9" t="s">
        <v>53</v>
      </c>
      <c r="AL6" s="9" t="s">
        <v>54</v>
      </c>
      <c r="AM6" s="9" t="s">
        <v>55</v>
      </c>
      <c r="AN6" s="9" t="s">
        <v>56</v>
      </c>
      <c r="AO6" s="9" t="s">
        <v>57</v>
      </c>
      <c r="AP6" s="9" t="s">
        <v>58</v>
      </c>
      <c r="AQ6" s="9" t="s">
        <v>59</v>
      </c>
      <c r="AR6" s="9" t="s">
        <v>60</v>
      </c>
      <c r="AS6" s="9" t="s">
        <v>61</v>
      </c>
      <c r="AT6" s="9" t="s">
        <v>62</v>
      </c>
      <c r="AU6" s="9" t="s">
        <v>63</v>
      </c>
      <c r="AV6" s="9" t="s">
        <v>64</v>
      </c>
      <c r="AW6" s="9" t="s">
        <v>65</v>
      </c>
      <c r="AX6" t="s">
        <v>66</v>
      </c>
      <c r="AY6" t="s">
        <v>67</v>
      </c>
      <c r="AZ6" t="s">
        <v>68</v>
      </c>
      <c r="BA6" t="s">
        <v>69</v>
      </c>
      <c r="BB6" t="s">
        <v>70</v>
      </c>
      <c r="BC6" t="s">
        <v>71</v>
      </c>
      <c r="BD6" t="s">
        <v>72</v>
      </c>
      <c r="BE6" t="s">
        <v>73</v>
      </c>
      <c r="BF6" s="10" t="s">
        <v>74</v>
      </c>
      <c r="BG6" s="10" t="s">
        <v>75</v>
      </c>
      <c r="BH6" s="10" t="s">
        <v>76</v>
      </c>
      <c r="BI6" s="10" t="s">
        <v>77</v>
      </c>
      <c r="BJ6" s="11" t="s">
        <v>78</v>
      </c>
      <c r="BK6" s="10" t="s">
        <v>79</v>
      </c>
      <c r="BL6" s="12" t="s">
        <v>80</v>
      </c>
      <c r="BM6" s="12" t="s">
        <v>81</v>
      </c>
      <c r="BN6" s="12" t="s">
        <v>82</v>
      </c>
      <c r="BO6" s="12" t="s">
        <v>83</v>
      </c>
      <c r="BP6" s="12" t="s">
        <v>84</v>
      </c>
      <c r="BQ6" s="12" t="s">
        <v>85</v>
      </c>
      <c r="BR6" s="12" t="s">
        <v>86</v>
      </c>
      <c r="BS6" s="12" t="s">
        <v>87</v>
      </c>
      <c r="BT6" s="12" t="s">
        <v>88</v>
      </c>
      <c r="BU6" s="12" t="s">
        <v>89</v>
      </c>
      <c r="BV6" s="12" t="s">
        <v>90</v>
      </c>
      <c r="BW6" s="12" t="s">
        <v>91</v>
      </c>
      <c r="BX6" s="12" t="s">
        <v>89</v>
      </c>
      <c r="BY6" s="12" t="s">
        <v>90</v>
      </c>
      <c r="BZ6" s="9" t="s">
        <v>92</v>
      </c>
      <c r="CA6" s="9" t="s">
        <v>93</v>
      </c>
      <c r="CB6" s="9" t="s">
        <v>94</v>
      </c>
      <c r="CC6" s="9" t="s">
        <v>94</v>
      </c>
      <c r="CD6" s="9" t="s">
        <v>95</v>
      </c>
      <c r="CE6" s="9" t="s">
        <v>96</v>
      </c>
      <c r="CF6" s="9" t="s">
        <v>97</v>
      </c>
      <c r="CG6" s="9" t="s">
        <v>96</v>
      </c>
      <c r="CH6" s="9" t="s">
        <v>97</v>
      </c>
      <c r="CI6" s="9" t="s">
        <v>98</v>
      </c>
    </row>
    <row r="7" spans="1:87" x14ac:dyDescent="0.25">
      <c r="B7" s="13" t="s">
        <v>99</v>
      </c>
      <c r="C7" s="13"/>
      <c r="D7" s="14">
        <f>AVERAGE(D8:D13)</f>
        <v>37.35</v>
      </c>
      <c r="E7" s="15">
        <f t="shared" ref="E7:O7" si="0">AVERAGE(E8:E13)</f>
        <v>0.97500000000000009</v>
      </c>
      <c r="F7" s="15">
        <f t="shared" si="0"/>
        <v>18.266666666666666</v>
      </c>
      <c r="G7" s="15">
        <f t="shared" si="0"/>
        <v>0.93333333333333346</v>
      </c>
      <c r="H7" s="15">
        <f t="shared" si="0"/>
        <v>19.383333333333329</v>
      </c>
      <c r="I7" s="15">
        <f t="shared" si="0"/>
        <v>2.2050000000000001</v>
      </c>
      <c r="J7" s="15">
        <f t="shared" si="0"/>
        <v>0.52833333333333332</v>
      </c>
      <c r="K7" s="15">
        <f t="shared" si="0"/>
        <v>0.54083333333333339</v>
      </c>
      <c r="L7" s="15">
        <f>AVERAGE(L8:L13)</f>
        <v>5.8333333333333341E-2</v>
      </c>
      <c r="M7" s="15">
        <f t="shared" si="0"/>
        <v>0.03</v>
      </c>
      <c r="N7" s="14">
        <f t="shared" si="0"/>
        <v>14.498333333333335</v>
      </c>
      <c r="O7" s="14">
        <f t="shared" si="0"/>
        <v>94.769166666666663</v>
      </c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4">
        <f t="shared" ref="AX7:BJ7" si="1">AVERAGE(AX8:AX13)</f>
        <v>12</v>
      </c>
      <c r="AY7" s="14">
        <f t="shared" si="1"/>
        <v>57</v>
      </c>
      <c r="AZ7" s="14">
        <f t="shared" si="1"/>
        <v>2.2666666666666671</v>
      </c>
      <c r="BA7" s="14">
        <f t="shared" si="1"/>
        <v>8.1833333333333336</v>
      </c>
      <c r="BB7" s="14">
        <f t="shared" si="1"/>
        <v>1.4383333333333332</v>
      </c>
      <c r="BC7" s="14">
        <f t="shared" si="1"/>
        <v>0.14500000000000002</v>
      </c>
      <c r="BD7" s="14">
        <f t="shared" si="1"/>
        <v>1.5833333333333337</v>
      </c>
      <c r="BE7" s="14">
        <f t="shared" si="1"/>
        <v>0.245</v>
      </c>
      <c r="BF7" s="14">
        <f t="shared" si="1"/>
        <v>1.6499999999999997</v>
      </c>
      <c r="BG7" s="14">
        <f t="shared" si="1"/>
        <v>0.33333333333333331</v>
      </c>
      <c r="BH7" s="14">
        <f t="shared" si="1"/>
        <v>0.95999999999999985</v>
      </c>
      <c r="BI7" s="15">
        <f t="shared" si="1"/>
        <v>0.15</v>
      </c>
      <c r="BJ7" s="15">
        <f t="shared" si="1"/>
        <v>0.83500000000000008</v>
      </c>
      <c r="BK7" s="13"/>
      <c r="BL7" s="15">
        <f t="shared" ref="BL7:BW7" si="2">AVERAGE(BL8:BL13)</f>
        <v>32.697547683923709</v>
      </c>
      <c r="BM7" s="15">
        <f t="shared" si="2"/>
        <v>59.561128526645767</v>
      </c>
      <c r="BN7" s="15">
        <f t="shared" si="2"/>
        <v>16.545012165450121</v>
      </c>
      <c r="BO7" s="15">
        <f t="shared" si="2"/>
        <v>11.509610876699485</v>
      </c>
      <c r="BP7" s="15">
        <f t="shared" si="2"/>
        <v>6.2265512265512264</v>
      </c>
      <c r="BQ7" s="15">
        <f t="shared" si="2"/>
        <v>2.4137931034482762</v>
      </c>
      <c r="BR7" s="15">
        <f t="shared" si="2"/>
        <v>5.174291938997821</v>
      </c>
      <c r="BS7" s="15">
        <f t="shared" si="2"/>
        <v>4.2241379310344822</v>
      </c>
      <c r="BT7" s="15">
        <f t="shared" si="2"/>
        <v>6.6532258064516121</v>
      </c>
      <c r="BU7" s="15">
        <f t="shared" si="2"/>
        <v>2.5427022880990706</v>
      </c>
      <c r="BV7" s="15">
        <f t="shared" si="2"/>
        <v>0.45135444181162387</v>
      </c>
      <c r="BW7" s="15">
        <f t="shared" si="2"/>
        <v>4.9552404728715027</v>
      </c>
      <c r="BX7" s="13">
        <v>2.1562999999999999</v>
      </c>
      <c r="BY7" s="13">
        <v>0.43419999999999997</v>
      </c>
      <c r="BZ7" s="13"/>
      <c r="CA7" s="13"/>
      <c r="CB7" s="15">
        <f t="shared" ref="CB7" si="3">AVERAGE(CB8:CB13)</f>
        <v>-1.8</v>
      </c>
      <c r="CC7" s="15"/>
      <c r="CD7" s="15"/>
      <c r="CE7" s="15">
        <f t="shared" ref="CE7:CF7" si="4">AVERAGE(CE8:CE13)</f>
        <v>-12.8</v>
      </c>
      <c r="CF7" s="15">
        <f t="shared" si="4"/>
        <v>17.665759999999999</v>
      </c>
      <c r="CG7" s="15"/>
      <c r="CH7" s="15"/>
      <c r="CI7" s="15"/>
    </row>
    <row r="8" spans="1:87" x14ac:dyDescent="0.25">
      <c r="A8" t="s">
        <v>100</v>
      </c>
      <c r="B8" t="s">
        <v>101</v>
      </c>
      <c r="D8" s="16">
        <v>46.5</v>
      </c>
      <c r="E8" s="16">
        <v>0.84</v>
      </c>
      <c r="F8" s="16">
        <v>12.9</v>
      </c>
      <c r="G8" s="16">
        <v>0.97</v>
      </c>
      <c r="H8" s="16">
        <v>18.399999999999999</v>
      </c>
      <c r="I8" s="17">
        <v>0.82</v>
      </c>
      <c r="J8" s="18">
        <v>0.01</v>
      </c>
      <c r="K8" s="17">
        <v>0.17</v>
      </c>
      <c r="L8" s="17">
        <v>7.0000000000000007E-2</v>
      </c>
      <c r="M8" s="17">
        <v>0.03</v>
      </c>
      <c r="N8">
        <v>12.34</v>
      </c>
      <c r="O8" s="16">
        <f t="shared" ref="O8:O24" si="5">SUM(D8:N8)</f>
        <v>93.05</v>
      </c>
      <c r="AX8">
        <v>14</v>
      </c>
      <c r="AY8">
        <v>78</v>
      </c>
      <c r="AZ8">
        <v>2.7</v>
      </c>
      <c r="BA8">
        <v>9.6999999999999993</v>
      </c>
      <c r="BB8">
        <v>1.5</v>
      </c>
      <c r="BC8">
        <v>0.06</v>
      </c>
      <c r="BD8">
        <v>1.6</v>
      </c>
      <c r="BE8">
        <v>0.28000000000000003</v>
      </c>
      <c r="BF8">
        <v>2.2000000000000002</v>
      </c>
      <c r="BG8">
        <v>0.32</v>
      </c>
      <c r="BH8">
        <v>1.4</v>
      </c>
      <c r="BI8">
        <v>0.21</v>
      </c>
      <c r="BJ8">
        <v>0.95</v>
      </c>
      <c r="BL8" s="17">
        <f t="shared" ref="BL8:BT17" si="6">AX8/BL$4</f>
        <v>38.147138964577657</v>
      </c>
      <c r="BM8" s="17">
        <f t="shared" si="6"/>
        <v>81.504702194357364</v>
      </c>
      <c r="BN8" s="17">
        <f t="shared" si="6"/>
        <v>19.708029197080293</v>
      </c>
      <c r="BO8" s="17">
        <f t="shared" si="6"/>
        <v>13.642756680731363</v>
      </c>
      <c r="BP8" s="17">
        <f t="shared" si="6"/>
        <v>6.4935064935064934</v>
      </c>
      <c r="BQ8" s="17">
        <f t="shared" si="6"/>
        <v>0.68965517241379315</v>
      </c>
      <c r="BR8" s="17">
        <f t="shared" si="6"/>
        <v>5.2287581699346406</v>
      </c>
      <c r="BS8" s="17">
        <f t="shared" si="6"/>
        <v>4.8275862068965516</v>
      </c>
      <c r="BT8" s="17">
        <f t="shared" si="6"/>
        <v>8.870967741935484</v>
      </c>
      <c r="BU8" s="19">
        <f t="shared" ref="BU8:BU17" si="7">BM8/((BL8*BN8)^0.5)</f>
        <v>2.9725562440440791</v>
      </c>
      <c r="BV8" s="19">
        <f>BQ8/((BP8*BR8)^0.5)</f>
        <v>0.1183567633238365</v>
      </c>
      <c r="BW8" s="19">
        <f t="shared" ref="BW8:BW14" si="8">BL8/BT8</f>
        <v>4.3002229378251178</v>
      </c>
    </row>
    <row r="9" spans="1:87" x14ac:dyDescent="0.25">
      <c r="A9" t="s">
        <v>102</v>
      </c>
      <c r="B9" t="s">
        <v>103</v>
      </c>
      <c r="D9" s="16">
        <v>43</v>
      </c>
      <c r="E9" s="16">
        <v>0.78</v>
      </c>
      <c r="F9" s="16">
        <v>14.4</v>
      </c>
      <c r="G9" s="16">
        <v>0.61</v>
      </c>
      <c r="H9" s="16">
        <v>19.7</v>
      </c>
      <c r="I9" s="17">
        <v>1.7</v>
      </c>
      <c r="J9" s="17">
        <v>0.27</v>
      </c>
      <c r="K9" s="18">
        <v>7.4999999999999997E-2</v>
      </c>
      <c r="L9" s="17">
        <v>0.08</v>
      </c>
      <c r="M9" s="18">
        <v>0.01</v>
      </c>
      <c r="N9">
        <v>13.34</v>
      </c>
      <c r="O9" s="16">
        <f t="shared" si="5"/>
        <v>93.965000000000003</v>
      </c>
      <c r="AX9">
        <v>11</v>
      </c>
      <c r="AY9">
        <v>61</v>
      </c>
      <c r="AZ9">
        <v>2.2000000000000002</v>
      </c>
      <c r="BA9">
        <v>7.8</v>
      </c>
      <c r="BB9">
        <v>1.5</v>
      </c>
      <c r="BC9" s="20">
        <v>1.4999999999999999E-2</v>
      </c>
      <c r="BD9">
        <v>1.6</v>
      </c>
      <c r="BE9">
        <v>0.24</v>
      </c>
      <c r="BF9">
        <v>1.6</v>
      </c>
      <c r="BG9">
        <v>0.32</v>
      </c>
      <c r="BH9">
        <v>0.9</v>
      </c>
      <c r="BI9">
        <v>0.13</v>
      </c>
      <c r="BJ9">
        <v>0.72</v>
      </c>
      <c r="BL9" s="17">
        <f t="shared" si="6"/>
        <v>29.972752043596731</v>
      </c>
      <c r="BM9" s="17">
        <f t="shared" si="6"/>
        <v>63.740856844305121</v>
      </c>
      <c r="BN9" s="17">
        <f t="shared" si="6"/>
        <v>16.058394160583941</v>
      </c>
      <c r="BO9" s="17">
        <f t="shared" si="6"/>
        <v>10.970464135021098</v>
      </c>
      <c r="BP9" s="17">
        <f t="shared" si="6"/>
        <v>6.4935064935064934</v>
      </c>
      <c r="BQ9" s="17"/>
      <c r="BR9" s="17">
        <f t="shared" si="6"/>
        <v>5.2287581699346406</v>
      </c>
      <c r="BS9" s="17">
        <f t="shared" si="6"/>
        <v>4.137931034482758</v>
      </c>
      <c r="BT9" s="17">
        <f t="shared" si="6"/>
        <v>6.4516129032258069</v>
      </c>
      <c r="BU9" s="19">
        <f t="shared" si="7"/>
        <v>2.9053839291838557</v>
      </c>
      <c r="BV9" s="19"/>
      <c r="BW9" s="19">
        <f t="shared" si="8"/>
        <v>4.6457765667574931</v>
      </c>
      <c r="CH9" s="16"/>
    </row>
    <row r="10" spans="1:87" x14ac:dyDescent="0.25">
      <c r="A10" t="s">
        <v>104</v>
      </c>
      <c r="B10" t="s">
        <v>105</v>
      </c>
      <c r="D10" s="16">
        <v>35.4</v>
      </c>
      <c r="E10" s="16">
        <v>1.1100000000000001</v>
      </c>
      <c r="F10" s="16">
        <v>27.3</v>
      </c>
      <c r="G10" s="16">
        <v>1.99</v>
      </c>
      <c r="H10" s="16">
        <v>12.3</v>
      </c>
      <c r="I10" s="17">
        <v>5.71</v>
      </c>
      <c r="J10" s="17">
        <v>1.46</v>
      </c>
      <c r="K10" s="17">
        <v>0.45</v>
      </c>
      <c r="L10" s="17">
        <v>7.0000000000000007E-2</v>
      </c>
      <c r="M10" s="17">
        <v>0.05</v>
      </c>
      <c r="N10">
        <v>10.74</v>
      </c>
      <c r="O10" s="16">
        <f t="shared" si="5"/>
        <v>96.57999999999997</v>
      </c>
      <c r="AX10">
        <v>11</v>
      </c>
      <c r="AY10">
        <v>45</v>
      </c>
      <c r="AZ10">
        <v>1.8</v>
      </c>
      <c r="BA10">
        <v>7.6</v>
      </c>
      <c r="BB10">
        <v>1.5</v>
      </c>
      <c r="BC10">
        <v>0.28000000000000003</v>
      </c>
      <c r="BD10">
        <v>1.1000000000000001</v>
      </c>
      <c r="BE10">
        <v>0.21</v>
      </c>
      <c r="BF10">
        <v>1.4</v>
      </c>
      <c r="BG10">
        <v>0.39</v>
      </c>
      <c r="BH10">
        <v>0.8</v>
      </c>
      <c r="BI10">
        <v>0.16</v>
      </c>
      <c r="BJ10">
        <v>0.93</v>
      </c>
      <c r="BL10" s="17">
        <f t="shared" si="6"/>
        <v>29.972752043596731</v>
      </c>
      <c r="BM10" s="17">
        <f t="shared" si="6"/>
        <v>47.021943573667713</v>
      </c>
      <c r="BN10" s="17">
        <f t="shared" si="6"/>
        <v>13.13868613138686</v>
      </c>
      <c r="BO10" s="17">
        <f t="shared" si="6"/>
        <v>10.689170182841069</v>
      </c>
      <c r="BP10" s="17">
        <f t="shared" si="6"/>
        <v>6.4935064935064934</v>
      </c>
      <c r="BQ10" s="17">
        <f>BC10/BQ$4</f>
        <v>3.2183908045977017</v>
      </c>
      <c r="BR10" s="17">
        <f t="shared" si="6"/>
        <v>3.5947712418300659</v>
      </c>
      <c r="BS10" s="17">
        <f t="shared" si="6"/>
        <v>3.6206896551724133</v>
      </c>
      <c r="BT10" s="17">
        <f t="shared" si="6"/>
        <v>5.6451612903225801</v>
      </c>
      <c r="BU10" s="19">
        <f t="shared" si="7"/>
        <v>2.3695250077945951</v>
      </c>
      <c r="BV10" s="19">
        <f>BQ10/((BP10*BR10)^0.5)</f>
        <v>0.66613692785998568</v>
      </c>
      <c r="BW10" s="19">
        <f t="shared" si="8"/>
        <v>5.3094589334371358</v>
      </c>
    </row>
    <row r="11" spans="1:87" x14ac:dyDescent="0.25">
      <c r="A11" t="s">
        <v>106</v>
      </c>
      <c r="B11" t="s">
        <v>107</v>
      </c>
      <c r="D11" s="16">
        <v>35.1</v>
      </c>
      <c r="E11" s="16">
        <v>1.02</v>
      </c>
      <c r="F11" s="16">
        <v>14</v>
      </c>
      <c r="G11" s="16">
        <v>0.62</v>
      </c>
      <c r="H11" s="16">
        <v>24.8</v>
      </c>
      <c r="I11" s="17">
        <v>1.1499999999999999</v>
      </c>
      <c r="J11" s="17">
        <v>0.23</v>
      </c>
      <c r="K11" s="18">
        <v>7.4999999999999997E-2</v>
      </c>
      <c r="L11" s="18">
        <v>2.5000000000000001E-2</v>
      </c>
      <c r="M11" s="18">
        <v>0.01</v>
      </c>
      <c r="N11">
        <v>18.740000000000002</v>
      </c>
      <c r="O11" s="16">
        <f t="shared" si="5"/>
        <v>95.770000000000039</v>
      </c>
      <c r="AX11">
        <v>12</v>
      </c>
      <c r="AY11">
        <v>51</v>
      </c>
      <c r="AZ11">
        <v>2.2999999999999998</v>
      </c>
      <c r="BA11">
        <v>7.7</v>
      </c>
      <c r="BB11">
        <v>1.6</v>
      </c>
      <c r="BC11">
        <v>0.18</v>
      </c>
      <c r="BD11">
        <v>1.4</v>
      </c>
      <c r="BE11">
        <v>0.25</v>
      </c>
      <c r="BF11">
        <v>1.5</v>
      </c>
      <c r="BG11">
        <v>0.32</v>
      </c>
      <c r="BH11">
        <v>0.94</v>
      </c>
      <c r="BI11">
        <v>0.14000000000000001</v>
      </c>
      <c r="BJ11">
        <v>0.67</v>
      </c>
      <c r="BL11" s="17">
        <f t="shared" si="6"/>
        <v>32.697547683923709</v>
      </c>
      <c r="BM11" s="17">
        <f t="shared" si="6"/>
        <v>53.291536050156743</v>
      </c>
      <c r="BN11" s="17">
        <f t="shared" si="6"/>
        <v>16.788321167883208</v>
      </c>
      <c r="BO11" s="17">
        <f t="shared" si="6"/>
        <v>10.829817158931084</v>
      </c>
      <c r="BP11" s="17">
        <f t="shared" si="6"/>
        <v>6.9264069264069263</v>
      </c>
      <c r="BQ11" s="17">
        <f>BC11/BQ$4</f>
        <v>2.0689655172413794</v>
      </c>
      <c r="BR11" s="17">
        <f t="shared" si="6"/>
        <v>4.5751633986928102</v>
      </c>
      <c r="BS11" s="17">
        <f t="shared" si="6"/>
        <v>4.3103448275862064</v>
      </c>
      <c r="BT11" s="17">
        <f t="shared" si="6"/>
        <v>6.0483870967741939</v>
      </c>
      <c r="BU11" s="19">
        <f t="shared" si="7"/>
        <v>2.2745579864401164</v>
      </c>
      <c r="BV11" s="19">
        <f>BQ11/((BP11*BR11)^0.5)</f>
        <v>0.36753266738256246</v>
      </c>
      <c r="BW11" s="19">
        <f t="shared" si="8"/>
        <v>5.4059945504087192</v>
      </c>
      <c r="CB11">
        <v>-1.8</v>
      </c>
      <c r="CE11">
        <v>-12.8</v>
      </c>
      <c r="CF11" s="16">
        <v>17.665759999999999</v>
      </c>
      <c r="CH11" s="16"/>
    </row>
    <row r="12" spans="1:87" x14ac:dyDescent="0.25">
      <c r="A12" t="s">
        <v>108</v>
      </c>
      <c r="B12" t="s">
        <v>109</v>
      </c>
      <c r="D12" s="16">
        <v>33.6</v>
      </c>
      <c r="E12" s="16">
        <v>1.24</v>
      </c>
      <c r="F12" s="16">
        <v>23.7</v>
      </c>
      <c r="G12" s="16">
        <v>0.95</v>
      </c>
      <c r="H12" s="16">
        <v>16.7</v>
      </c>
      <c r="I12" s="17">
        <v>1.08</v>
      </c>
      <c r="J12" s="17">
        <v>0.72</v>
      </c>
      <c r="K12" s="17">
        <v>2.4</v>
      </c>
      <c r="L12" s="17">
        <v>0.08</v>
      </c>
      <c r="M12" s="17">
        <v>7.0000000000000007E-2</v>
      </c>
      <c r="N12">
        <v>11.680000000000001</v>
      </c>
      <c r="O12" s="16">
        <f t="shared" si="5"/>
        <v>92.220000000000013</v>
      </c>
      <c r="AX12">
        <v>10</v>
      </c>
      <c r="AY12">
        <v>41</v>
      </c>
      <c r="AZ12">
        <v>1.8</v>
      </c>
      <c r="BA12">
        <v>7.4</v>
      </c>
      <c r="BB12">
        <v>0.93</v>
      </c>
      <c r="BC12" s="20">
        <v>1.4999999999999999E-2</v>
      </c>
      <c r="BD12">
        <v>2.4</v>
      </c>
      <c r="BE12">
        <v>0.26</v>
      </c>
      <c r="BF12">
        <v>1.5</v>
      </c>
      <c r="BG12">
        <v>0.34</v>
      </c>
      <c r="BH12">
        <v>0.83</v>
      </c>
      <c r="BI12">
        <v>0.13</v>
      </c>
      <c r="BJ12">
        <v>0.92</v>
      </c>
      <c r="BL12" s="17">
        <f t="shared" si="6"/>
        <v>27.247956403269754</v>
      </c>
      <c r="BM12" s="17">
        <f t="shared" si="6"/>
        <v>42.842215256008359</v>
      </c>
      <c r="BN12" s="17">
        <f t="shared" si="6"/>
        <v>13.13868613138686</v>
      </c>
      <c r="BO12" s="17">
        <f t="shared" si="6"/>
        <v>10.407876230661042</v>
      </c>
      <c r="BP12" s="17">
        <f t="shared" si="6"/>
        <v>4.0259740259740262</v>
      </c>
      <c r="BQ12" s="17"/>
      <c r="BR12" s="17">
        <f t="shared" si="6"/>
        <v>7.8431372549019605</v>
      </c>
      <c r="BS12" s="17">
        <f t="shared" si="6"/>
        <v>4.4827586206896548</v>
      </c>
      <c r="BT12" s="17">
        <f t="shared" si="6"/>
        <v>6.0483870967741939</v>
      </c>
      <c r="BU12" s="19">
        <f t="shared" si="7"/>
        <v>2.2642740124344924</v>
      </c>
      <c r="BV12" s="19"/>
      <c r="BW12" s="19">
        <f t="shared" si="8"/>
        <v>4.5049954586739327</v>
      </c>
    </row>
    <row r="13" spans="1:87" x14ac:dyDescent="0.25">
      <c r="A13" t="s">
        <v>110</v>
      </c>
      <c r="B13" s="21" t="s">
        <v>111</v>
      </c>
      <c r="C13" s="21"/>
      <c r="D13" s="22">
        <v>30.5</v>
      </c>
      <c r="E13" s="22">
        <v>0.86</v>
      </c>
      <c r="F13" s="22">
        <v>17.3</v>
      </c>
      <c r="G13" s="22">
        <v>0.46</v>
      </c>
      <c r="H13" s="22">
        <v>24.4</v>
      </c>
      <c r="I13" s="23">
        <v>2.77</v>
      </c>
      <c r="J13" s="23">
        <v>0.48</v>
      </c>
      <c r="K13" s="24">
        <v>7.4999999999999997E-2</v>
      </c>
      <c r="L13" s="24">
        <v>2.5000000000000001E-2</v>
      </c>
      <c r="M13" s="24">
        <v>0.01</v>
      </c>
      <c r="N13" s="21">
        <v>20.150000000000002</v>
      </c>
      <c r="O13" s="22">
        <f t="shared" si="5"/>
        <v>97.030000000000015</v>
      </c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>
        <v>14</v>
      </c>
      <c r="AY13" s="21">
        <v>66</v>
      </c>
      <c r="AZ13" s="21">
        <v>2.8</v>
      </c>
      <c r="BA13" s="21">
        <v>8.9</v>
      </c>
      <c r="BB13" s="21">
        <v>1.6</v>
      </c>
      <c r="BC13" s="21">
        <v>0.32</v>
      </c>
      <c r="BD13" s="21">
        <v>1.4</v>
      </c>
      <c r="BE13" s="21">
        <v>0.23</v>
      </c>
      <c r="BF13" s="21">
        <v>1.7</v>
      </c>
      <c r="BG13" s="21">
        <v>0.31</v>
      </c>
      <c r="BH13" s="21">
        <v>0.89</v>
      </c>
      <c r="BI13" s="21">
        <v>0.13</v>
      </c>
      <c r="BJ13" s="21">
        <v>0.82</v>
      </c>
      <c r="BK13" s="21"/>
      <c r="BL13" s="23">
        <f t="shared" si="6"/>
        <v>38.147138964577657</v>
      </c>
      <c r="BM13" s="23">
        <f t="shared" si="6"/>
        <v>68.965517241379317</v>
      </c>
      <c r="BN13" s="23">
        <f t="shared" si="6"/>
        <v>20.43795620437956</v>
      </c>
      <c r="BO13" s="23">
        <f t="shared" si="6"/>
        <v>12.517580872011253</v>
      </c>
      <c r="BP13" s="23">
        <f t="shared" si="6"/>
        <v>6.9264069264069263</v>
      </c>
      <c r="BQ13" s="23">
        <f>BC13/BQ$4</f>
        <v>3.6781609195402303</v>
      </c>
      <c r="BR13" s="23">
        <f t="shared" si="6"/>
        <v>4.5751633986928102</v>
      </c>
      <c r="BS13" s="23">
        <f t="shared" si="6"/>
        <v>3.9655172413793105</v>
      </c>
      <c r="BT13" s="23">
        <f t="shared" si="6"/>
        <v>6.854838709677419</v>
      </c>
      <c r="BU13" s="25">
        <f t="shared" si="7"/>
        <v>2.4699165486972827</v>
      </c>
      <c r="BV13" s="25">
        <f>BQ13/((BP13*BR13)^0.5)</f>
        <v>0.65339140868011103</v>
      </c>
      <c r="BW13" s="25">
        <f t="shared" si="8"/>
        <v>5.564994390126623</v>
      </c>
      <c r="BX13" s="21"/>
      <c r="BY13" s="21"/>
      <c r="BZ13" s="21"/>
      <c r="CA13" s="21"/>
    </row>
    <row r="14" spans="1:87" x14ac:dyDescent="0.25">
      <c r="A14" t="s">
        <v>106</v>
      </c>
      <c r="B14" t="s">
        <v>112</v>
      </c>
      <c r="D14" s="16">
        <v>13.7</v>
      </c>
      <c r="E14" s="16">
        <v>0.441</v>
      </c>
      <c r="F14" s="16">
        <v>22.5</v>
      </c>
      <c r="G14" s="16">
        <v>0.59</v>
      </c>
      <c r="H14" s="16">
        <v>32.6</v>
      </c>
      <c r="I14" s="17">
        <v>1.94</v>
      </c>
      <c r="J14" s="17">
        <v>0.08</v>
      </c>
      <c r="K14" s="17">
        <v>1.29</v>
      </c>
      <c r="L14" s="17">
        <v>0.13</v>
      </c>
      <c r="M14" s="17">
        <v>0.05</v>
      </c>
      <c r="N14">
        <v>24.43</v>
      </c>
      <c r="O14" s="16">
        <f t="shared" si="5"/>
        <v>97.751000000000005</v>
      </c>
      <c r="AX14">
        <v>3.5</v>
      </c>
      <c r="AY14">
        <v>8.1999999999999993</v>
      </c>
      <c r="AZ14">
        <v>1</v>
      </c>
      <c r="BA14">
        <v>3.4</v>
      </c>
      <c r="BB14">
        <v>0.84</v>
      </c>
      <c r="BC14">
        <v>0.1</v>
      </c>
      <c r="BD14">
        <v>1</v>
      </c>
      <c r="BE14">
        <v>0.2</v>
      </c>
      <c r="BF14">
        <v>0.99</v>
      </c>
      <c r="BG14">
        <v>0.21</v>
      </c>
      <c r="BH14">
        <v>0.6</v>
      </c>
      <c r="BI14">
        <v>0.08</v>
      </c>
      <c r="BJ14">
        <v>0.48</v>
      </c>
      <c r="BL14" s="17">
        <f t="shared" si="6"/>
        <v>9.5367847411444142</v>
      </c>
      <c r="BM14" s="17">
        <f t="shared" si="6"/>
        <v>8.5684430512016707</v>
      </c>
      <c r="BN14" s="17">
        <f t="shared" si="6"/>
        <v>7.2992700729926998</v>
      </c>
      <c r="BO14" s="17">
        <f t="shared" si="6"/>
        <v>4.7819971870604787</v>
      </c>
      <c r="BP14" s="17">
        <f t="shared" si="6"/>
        <v>3.6363636363636362</v>
      </c>
      <c r="BQ14" s="17">
        <f>BC14/BQ$4</f>
        <v>1.149425287356322</v>
      </c>
      <c r="BR14" s="17">
        <f t="shared" si="6"/>
        <v>3.2679738562091503</v>
      </c>
      <c r="BS14" s="17">
        <f t="shared" si="6"/>
        <v>3.4482758620689657</v>
      </c>
      <c r="BT14" s="17">
        <f t="shared" si="6"/>
        <v>3.9919354838709675</v>
      </c>
      <c r="BU14" s="19">
        <f t="shared" si="7"/>
        <v>1.0269781606299495</v>
      </c>
      <c r="BV14" s="19">
        <f>BQ14/((BP14*BR14)^0.5)</f>
        <v>0.33343240699678822</v>
      </c>
      <c r="BW14" s="19">
        <f t="shared" si="8"/>
        <v>2.3890127432361767</v>
      </c>
      <c r="CB14">
        <v>-0.4</v>
      </c>
      <c r="CC14">
        <v>-0.5</v>
      </c>
      <c r="CE14">
        <v>-12.4</v>
      </c>
      <c r="CF14" s="16">
        <v>18.07808</v>
      </c>
      <c r="CG14">
        <v>-3.7</v>
      </c>
      <c r="CH14" s="16">
        <v>27.046039999999998</v>
      </c>
    </row>
    <row r="15" spans="1:87" x14ac:dyDescent="0.25">
      <c r="A15" t="s">
        <v>104</v>
      </c>
      <c r="B15" t="s">
        <v>113</v>
      </c>
      <c r="D15" s="16">
        <v>13.1</v>
      </c>
      <c r="E15" s="16">
        <v>0.15500000000000003</v>
      </c>
      <c r="F15" s="16">
        <v>3.4</v>
      </c>
      <c r="G15" s="16">
        <v>0.17</v>
      </c>
      <c r="H15" s="16">
        <v>41.4</v>
      </c>
      <c r="I15" s="17">
        <v>0.4</v>
      </c>
      <c r="J15" s="18">
        <v>0.01</v>
      </c>
      <c r="K15" s="18">
        <v>7.4999999999999997E-2</v>
      </c>
      <c r="L15" s="18">
        <v>2.5000000000000001E-2</v>
      </c>
      <c r="M15" s="18">
        <v>0.01</v>
      </c>
      <c r="N15">
        <v>39.940000000000005</v>
      </c>
      <c r="O15" s="16">
        <f t="shared" si="5"/>
        <v>98.685000000000002</v>
      </c>
      <c r="AX15">
        <v>2.5</v>
      </c>
      <c r="AY15">
        <v>4.5999999999999996</v>
      </c>
      <c r="AZ15">
        <v>0.5</v>
      </c>
      <c r="BA15">
        <v>1.8</v>
      </c>
      <c r="BB15">
        <v>0.2</v>
      </c>
      <c r="BC15" t="s">
        <v>114</v>
      </c>
      <c r="BD15">
        <v>0.4</v>
      </c>
      <c r="BE15" t="s">
        <v>115</v>
      </c>
      <c r="BF15">
        <v>0.1</v>
      </c>
      <c r="BG15">
        <v>0.03</v>
      </c>
      <c r="BH15">
        <v>7.0000000000000007E-2</v>
      </c>
      <c r="BI15" t="s">
        <v>114</v>
      </c>
      <c r="BJ15" t="s">
        <v>116</v>
      </c>
      <c r="BL15" s="17">
        <f t="shared" si="6"/>
        <v>6.8119891008174385</v>
      </c>
      <c r="BM15" s="17">
        <f t="shared" si="6"/>
        <v>4.8066875653082546</v>
      </c>
      <c r="BN15" s="17">
        <f t="shared" si="6"/>
        <v>3.6496350364963499</v>
      </c>
      <c r="BO15" s="17">
        <f t="shared" si="6"/>
        <v>2.5316455696202533</v>
      </c>
      <c r="BP15" s="17">
        <f t="shared" si="6"/>
        <v>0.86580086580086579</v>
      </c>
      <c r="BQ15" s="17"/>
      <c r="BR15" s="17">
        <f>BD15/BR$4</f>
        <v>1.3071895424836601</v>
      </c>
      <c r="BS15" s="17"/>
      <c r="BT15" s="17">
        <f>BF15/BT$4</f>
        <v>0.40322580645161293</v>
      </c>
      <c r="BU15" s="19">
        <f t="shared" si="7"/>
        <v>0.96401591355215144</v>
      </c>
      <c r="BV15" s="19"/>
      <c r="BW15" s="19"/>
      <c r="CB15">
        <v>-3.3</v>
      </c>
      <c r="CE15">
        <v>-12.9</v>
      </c>
      <c r="CF15" s="16">
        <v>17.56268</v>
      </c>
      <c r="CH15" s="16"/>
    </row>
    <row r="16" spans="1:87" x14ac:dyDescent="0.25">
      <c r="A16" t="s">
        <v>117</v>
      </c>
      <c r="B16" t="s">
        <v>118</v>
      </c>
      <c r="D16" s="16">
        <v>8.56</v>
      </c>
      <c r="E16" s="16">
        <v>4.67</v>
      </c>
      <c r="F16" s="16">
        <v>33.299999999999997</v>
      </c>
      <c r="G16" s="16">
        <v>4.7</v>
      </c>
      <c r="H16" s="16">
        <v>20.2</v>
      </c>
      <c r="I16" s="17">
        <v>3.9</v>
      </c>
      <c r="J16" s="17">
        <v>0.13</v>
      </c>
      <c r="K16" s="17">
        <v>3.98</v>
      </c>
      <c r="L16" s="17">
        <v>0.24</v>
      </c>
      <c r="M16" s="17">
        <v>0.6</v>
      </c>
      <c r="N16">
        <v>17.329999999999998</v>
      </c>
      <c r="O16" s="16">
        <f t="shared" si="5"/>
        <v>97.61</v>
      </c>
      <c r="AX16">
        <v>18</v>
      </c>
      <c r="AY16">
        <v>44</v>
      </c>
      <c r="AZ16">
        <v>3.6</v>
      </c>
      <c r="BA16">
        <v>14</v>
      </c>
      <c r="BB16">
        <v>2.4</v>
      </c>
      <c r="BC16">
        <v>0.23</v>
      </c>
      <c r="BD16">
        <v>2.5</v>
      </c>
      <c r="BE16">
        <v>0.39</v>
      </c>
      <c r="BF16">
        <v>2.5</v>
      </c>
      <c r="BG16">
        <v>0.5</v>
      </c>
      <c r="BH16">
        <v>1.5</v>
      </c>
      <c r="BI16">
        <v>0.23</v>
      </c>
      <c r="BJ16">
        <v>1.5</v>
      </c>
      <c r="BL16" s="17">
        <f t="shared" si="6"/>
        <v>49.04632152588556</v>
      </c>
      <c r="BM16" s="17">
        <f t="shared" si="6"/>
        <v>45.977011494252878</v>
      </c>
      <c r="BN16" s="17">
        <f t="shared" si="6"/>
        <v>26.277372262773721</v>
      </c>
      <c r="BO16" s="17">
        <f t="shared" si="6"/>
        <v>19.690576652601969</v>
      </c>
      <c r="BP16" s="17">
        <f t="shared" si="6"/>
        <v>10.38961038961039</v>
      </c>
      <c r="BQ16" s="17">
        <f>BC16/BQ$4</f>
        <v>2.6436781609195403</v>
      </c>
      <c r="BR16" s="17">
        <f>BD16/BR$4</f>
        <v>8.1699346405228752</v>
      </c>
      <c r="BS16" s="17">
        <f>BE16/BS$4</f>
        <v>6.7241379310344822</v>
      </c>
      <c r="BT16" s="17">
        <f>BF16/BT$4</f>
        <v>10.080645161290322</v>
      </c>
      <c r="BU16" s="19">
        <f t="shared" si="7"/>
        <v>1.2806974696948874</v>
      </c>
      <c r="BV16" s="19">
        <f>BQ16/((BP16*BR16)^0.5)</f>
        <v>0.28694566058475007</v>
      </c>
      <c r="BW16" s="19">
        <f>BL16/BT16</f>
        <v>4.8653950953678482</v>
      </c>
      <c r="CB16">
        <v>-3.5</v>
      </c>
      <c r="CE16">
        <v>-9.3000000000000007</v>
      </c>
      <c r="CF16" s="16">
        <v>21.27356</v>
      </c>
      <c r="CH16" s="16"/>
    </row>
    <row r="17" spans="1:87" x14ac:dyDescent="0.25">
      <c r="A17" t="s">
        <v>119</v>
      </c>
      <c r="B17" t="s">
        <v>120</v>
      </c>
      <c r="D17" s="16">
        <v>8.23</v>
      </c>
      <c r="E17" s="16">
        <v>1.1299999999999999</v>
      </c>
      <c r="F17" s="16">
        <v>23.5</v>
      </c>
      <c r="G17" s="16">
        <v>1.5</v>
      </c>
      <c r="H17" s="16">
        <v>32.1</v>
      </c>
      <c r="I17" s="17">
        <v>0.95</v>
      </c>
      <c r="J17" s="17">
        <v>0.06</v>
      </c>
      <c r="K17" s="17">
        <v>1.0900000000000001</v>
      </c>
      <c r="L17" s="17">
        <v>0.09</v>
      </c>
      <c r="M17" s="17">
        <v>0.14000000000000001</v>
      </c>
      <c r="N17">
        <v>26.650000000000002</v>
      </c>
      <c r="O17" s="16">
        <f t="shared" si="5"/>
        <v>95.440000000000026</v>
      </c>
      <c r="AX17">
        <v>6.2</v>
      </c>
      <c r="AY17">
        <v>16</v>
      </c>
      <c r="AZ17">
        <v>1.2</v>
      </c>
      <c r="BA17">
        <v>4.8</v>
      </c>
      <c r="BB17">
        <v>0.52</v>
      </c>
      <c r="BC17" t="s">
        <v>114</v>
      </c>
      <c r="BD17">
        <v>1.1000000000000001</v>
      </c>
      <c r="BE17">
        <v>0.2</v>
      </c>
      <c r="BF17">
        <v>0.97</v>
      </c>
      <c r="BG17">
        <v>0.25</v>
      </c>
      <c r="BH17">
        <v>0.66</v>
      </c>
      <c r="BI17">
        <v>0.12</v>
      </c>
      <c r="BJ17">
        <v>0.79</v>
      </c>
      <c r="BL17" s="17">
        <f t="shared" si="6"/>
        <v>16.893732970027248</v>
      </c>
      <c r="BM17" s="17">
        <f t="shared" si="6"/>
        <v>16.718913270637408</v>
      </c>
      <c r="BN17" s="17">
        <f t="shared" si="6"/>
        <v>8.7591240875912391</v>
      </c>
      <c r="BO17" s="17">
        <f t="shared" si="6"/>
        <v>6.7510548523206753</v>
      </c>
      <c r="BP17" s="17">
        <f t="shared" si="6"/>
        <v>2.2510822510822512</v>
      </c>
      <c r="BQ17" s="17"/>
      <c r="BR17" s="17">
        <f>BD17/BR$4</f>
        <v>3.5947712418300659</v>
      </c>
      <c r="BS17" s="17">
        <f>BE17/BS$4</f>
        <v>3.4482758620689657</v>
      </c>
      <c r="BT17" s="17">
        <f>BF17/BT$4</f>
        <v>3.911290322580645</v>
      </c>
      <c r="BU17" s="19">
        <f t="shared" si="7"/>
        <v>1.3744055265529798</v>
      </c>
      <c r="BV17" s="19"/>
      <c r="BW17" s="19">
        <f>BL17/BT17</f>
        <v>4.3192224500688221</v>
      </c>
      <c r="CB17" s="16">
        <v>-1</v>
      </c>
      <c r="CE17">
        <v>-9.6999999999999993</v>
      </c>
      <c r="CF17" s="16">
        <v>20.861240000000002</v>
      </c>
      <c r="CH17" s="16"/>
      <c r="CI17" s="21"/>
    </row>
    <row r="18" spans="1:87" x14ac:dyDescent="0.25">
      <c r="A18" t="s">
        <v>121</v>
      </c>
      <c r="B18" t="s">
        <v>122</v>
      </c>
      <c r="D18" s="16">
        <v>5.46</v>
      </c>
      <c r="E18" s="16">
        <v>13.577</v>
      </c>
      <c r="F18" s="16">
        <v>27.6</v>
      </c>
      <c r="G18" s="16">
        <v>3.59</v>
      </c>
      <c r="H18" s="16">
        <v>13.6</v>
      </c>
      <c r="I18" s="17">
        <v>3.53</v>
      </c>
      <c r="J18" s="17">
        <v>1.39</v>
      </c>
      <c r="K18" s="17">
        <v>5.48</v>
      </c>
      <c r="L18" s="17">
        <v>0.38</v>
      </c>
      <c r="M18" s="17">
        <v>0.95</v>
      </c>
      <c r="N18">
        <v>14.42</v>
      </c>
      <c r="O18" s="16">
        <f t="shared" si="5"/>
        <v>89.977000000000004</v>
      </c>
      <c r="AX18">
        <v>29</v>
      </c>
      <c r="AY18">
        <v>68</v>
      </c>
      <c r="BA18">
        <v>21</v>
      </c>
      <c r="BC18" t="s">
        <v>123</v>
      </c>
      <c r="BG18" t="s">
        <v>124</v>
      </c>
      <c r="BJ18" t="s">
        <v>125</v>
      </c>
      <c r="BL18" s="17">
        <f>AX18/BL$4</f>
        <v>79.019073569482288</v>
      </c>
      <c r="BM18" s="17">
        <f>AY18/BM$4</f>
        <v>71.055381400208987</v>
      </c>
      <c r="BN18" s="17"/>
      <c r="BO18" s="17">
        <f>BA18/BO$4</f>
        <v>29.535864978902953</v>
      </c>
      <c r="BP18" s="17"/>
      <c r="BQ18" s="17"/>
      <c r="BR18" s="17"/>
      <c r="BS18" s="17"/>
      <c r="BT18" s="17"/>
    </row>
    <row r="19" spans="1:87" x14ac:dyDescent="0.25">
      <c r="A19" t="s">
        <v>110</v>
      </c>
      <c r="B19" t="s">
        <v>126</v>
      </c>
      <c r="D19" s="16">
        <v>3.29</v>
      </c>
      <c r="E19" s="16">
        <v>7.0020000000000007</v>
      </c>
      <c r="F19" s="16">
        <v>10.5</v>
      </c>
      <c r="G19" s="16">
        <v>0.56000000000000005</v>
      </c>
      <c r="H19" s="16">
        <v>39</v>
      </c>
      <c r="I19" s="17">
        <v>1.1299999999999999</v>
      </c>
      <c r="J19" s="17">
        <v>0.16</v>
      </c>
      <c r="K19" s="17">
        <v>1.6</v>
      </c>
      <c r="L19" s="17">
        <v>0.12</v>
      </c>
      <c r="M19" s="17">
        <v>0.06</v>
      </c>
      <c r="N19">
        <v>32.18</v>
      </c>
      <c r="O19" s="16">
        <f t="shared" si="5"/>
        <v>95.602000000000004</v>
      </c>
      <c r="CB19" s="16">
        <v>-1.5</v>
      </c>
      <c r="CE19">
        <v>-12.5</v>
      </c>
      <c r="CF19" s="16">
        <v>17.975000000000001</v>
      </c>
      <c r="CH19" s="16"/>
    </row>
    <row r="20" spans="1:87" x14ac:dyDescent="0.25">
      <c r="A20" t="s">
        <v>117</v>
      </c>
      <c r="B20" t="s">
        <v>127</v>
      </c>
      <c r="D20" s="16">
        <v>1.3</v>
      </c>
      <c r="E20" s="16">
        <v>13.2</v>
      </c>
      <c r="F20" s="16">
        <v>49.7</v>
      </c>
      <c r="G20" s="16">
        <v>11.5</v>
      </c>
      <c r="H20" s="16">
        <v>6.12</v>
      </c>
      <c r="I20" s="17">
        <v>2.56</v>
      </c>
      <c r="J20" s="17">
        <v>7.0000000000000007E-2</v>
      </c>
      <c r="K20" s="17">
        <v>7.34</v>
      </c>
      <c r="L20" s="17">
        <v>0.78</v>
      </c>
      <c r="M20" s="17">
        <v>2.5499999999999998</v>
      </c>
      <c r="N20">
        <v>4.8000000000000007</v>
      </c>
      <c r="O20" s="16">
        <f t="shared" si="5"/>
        <v>99.92</v>
      </c>
      <c r="AX20">
        <v>42</v>
      </c>
      <c r="AY20">
        <v>90</v>
      </c>
      <c r="BA20">
        <v>29</v>
      </c>
      <c r="BC20" t="s">
        <v>123</v>
      </c>
      <c r="BG20" t="s">
        <v>124</v>
      </c>
      <c r="BJ20" t="s">
        <v>125</v>
      </c>
      <c r="BL20" s="17">
        <f t="shared" ref="BL20:BM22" si="9">AX20/BL$4</f>
        <v>114.44141689373298</v>
      </c>
      <c r="BM20" s="17">
        <f t="shared" si="9"/>
        <v>94.043887147335425</v>
      </c>
      <c r="BN20" s="17"/>
      <c r="BO20" s="17">
        <f>BA20/BO$4</f>
        <v>40.787623066104082</v>
      </c>
      <c r="BP20" s="17"/>
      <c r="BQ20" s="17"/>
      <c r="BR20" s="17"/>
      <c r="BS20" s="17"/>
      <c r="BT20" s="17"/>
      <c r="CB20" s="16">
        <v>-4</v>
      </c>
      <c r="CE20">
        <v>-9.5</v>
      </c>
      <c r="CF20" s="16">
        <v>21.067399999999999</v>
      </c>
      <c r="CH20" s="16"/>
    </row>
    <row r="21" spans="1:87" x14ac:dyDescent="0.25">
      <c r="A21" t="s">
        <v>128</v>
      </c>
      <c r="B21" t="s">
        <v>129</v>
      </c>
      <c r="D21" s="16">
        <v>0.79</v>
      </c>
      <c r="E21" s="16">
        <v>61.4</v>
      </c>
      <c r="F21" s="16">
        <v>15.3</v>
      </c>
      <c r="G21" s="16">
        <v>1.36</v>
      </c>
      <c r="H21" s="16">
        <v>11.4</v>
      </c>
      <c r="I21" s="17">
        <v>1.0900000000000001</v>
      </c>
      <c r="J21" s="17">
        <v>0.11</v>
      </c>
      <c r="K21" s="18">
        <v>7.4999999999999997E-2</v>
      </c>
      <c r="L21" s="17">
        <v>7.0000000000000007E-2</v>
      </c>
      <c r="M21" s="17">
        <v>0.09</v>
      </c>
      <c r="N21">
        <v>9.6199999999999992</v>
      </c>
      <c r="O21" s="16">
        <f t="shared" si="5"/>
        <v>101.30500000000001</v>
      </c>
      <c r="AX21">
        <v>8</v>
      </c>
      <c r="AY21">
        <v>17</v>
      </c>
      <c r="BA21" t="s">
        <v>124</v>
      </c>
      <c r="BC21" t="s">
        <v>123</v>
      </c>
      <c r="BG21" t="s">
        <v>124</v>
      </c>
      <c r="BJ21" t="s">
        <v>125</v>
      </c>
      <c r="BL21" s="17">
        <f t="shared" si="9"/>
        <v>21.798365122615806</v>
      </c>
      <c r="BM21" s="17">
        <f t="shared" si="9"/>
        <v>17.763845350052247</v>
      </c>
      <c r="BN21" s="17"/>
      <c r="BO21" s="26"/>
      <c r="BP21" s="17"/>
      <c r="BQ21" s="17"/>
      <c r="BR21" s="17"/>
      <c r="BS21" s="17"/>
      <c r="BT21" s="17"/>
      <c r="CB21">
        <v>-3.9</v>
      </c>
      <c r="CE21">
        <v>-10</v>
      </c>
      <c r="CF21" s="16">
        <v>20.552</v>
      </c>
      <c r="CH21" s="16"/>
    </row>
    <row r="22" spans="1:87" x14ac:dyDescent="0.25">
      <c r="A22" t="s">
        <v>130</v>
      </c>
      <c r="B22" t="s">
        <v>131</v>
      </c>
      <c r="D22" s="16">
        <v>0.48</v>
      </c>
      <c r="E22" s="16">
        <v>7.6110000000000007</v>
      </c>
      <c r="F22" s="16">
        <v>46.4</v>
      </c>
      <c r="G22" s="16">
        <v>14.7</v>
      </c>
      <c r="H22" s="16">
        <v>6</v>
      </c>
      <c r="I22" s="17">
        <v>3.67</v>
      </c>
      <c r="J22" s="17">
        <v>1.74</v>
      </c>
      <c r="K22" s="17">
        <v>4.62</v>
      </c>
      <c r="L22" s="17">
        <v>0.4</v>
      </c>
      <c r="M22" s="17">
        <v>3.5</v>
      </c>
      <c r="N22">
        <v>7.25</v>
      </c>
      <c r="O22" s="16">
        <f t="shared" si="5"/>
        <v>96.371000000000009</v>
      </c>
      <c r="AX22">
        <v>18</v>
      </c>
      <c r="AY22">
        <v>52</v>
      </c>
      <c r="BA22">
        <v>29</v>
      </c>
      <c r="BC22" t="s">
        <v>123</v>
      </c>
      <c r="BG22" t="s">
        <v>124</v>
      </c>
      <c r="BJ22" t="s">
        <v>125</v>
      </c>
      <c r="BL22" s="17">
        <f t="shared" si="9"/>
        <v>49.04632152588556</v>
      </c>
      <c r="BM22" s="17">
        <f t="shared" si="9"/>
        <v>54.336468129571578</v>
      </c>
      <c r="BN22" s="17"/>
      <c r="BO22" s="17">
        <f>BA22/BO$4</f>
        <v>40.787623066104082</v>
      </c>
      <c r="BP22" s="17"/>
      <c r="BQ22" s="17"/>
      <c r="BR22" s="17"/>
      <c r="BS22" s="17"/>
      <c r="BT22" s="17"/>
    </row>
    <row r="23" spans="1:87" x14ac:dyDescent="0.25">
      <c r="A23" t="s">
        <v>132</v>
      </c>
      <c r="B23" t="s">
        <v>133</v>
      </c>
      <c r="D23" s="16">
        <v>0.48</v>
      </c>
      <c r="E23" s="16">
        <v>6.9420000000000002</v>
      </c>
      <c r="F23" s="16">
        <v>46.5</v>
      </c>
      <c r="G23" s="16">
        <v>14.7</v>
      </c>
      <c r="H23" s="16">
        <v>7.23</v>
      </c>
      <c r="I23" s="17">
        <v>3.56</v>
      </c>
      <c r="J23" s="17">
        <v>2.1</v>
      </c>
      <c r="K23" s="17">
        <v>4.4400000000000004</v>
      </c>
      <c r="L23" s="17">
        <v>0.42</v>
      </c>
      <c r="M23" s="17">
        <v>3.55</v>
      </c>
      <c r="N23">
        <v>6.84</v>
      </c>
      <c r="O23" s="16">
        <f t="shared" si="5"/>
        <v>96.762</v>
      </c>
    </row>
    <row r="24" spans="1:87" x14ac:dyDescent="0.25">
      <c r="A24" t="s">
        <v>134</v>
      </c>
      <c r="B24" t="s">
        <v>135</v>
      </c>
      <c r="D24" s="16">
        <v>0.17</v>
      </c>
      <c r="E24" s="16">
        <v>16.067999999999998</v>
      </c>
      <c r="F24" s="16">
        <v>45.2</v>
      </c>
      <c r="G24" s="16">
        <v>10.3</v>
      </c>
      <c r="H24" s="16">
        <v>14.1</v>
      </c>
      <c r="I24" s="17">
        <v>2.0099999999999998</v>
      </c>
      <c r="J24" s="17">
        <v>2.4900000000000002</v>
      </c>
      <c r="K24" s="17">
        <v>2.0499999999999998</v>
      </c>
      <c r="L24" s="17">
        <v>0.2</v>
      </c>
      <c r="M24" s="17">
        <v>1.23</v>
      </c>
      <c r="N24">
        <v>12.45</v>
      </c>
      <c r="O24" s="16">
        <f t="shared" si="5"/>
        <v>106.268</v>
      </c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</row>
    <row r="26" spans="1:87" x14ac:dyDescent="0.25">
      <c r="B26" s="17"/>
      <c r="C26" s="17"/>
      <c r="D26" s="17"/>
      <c r="E26" s="17"/>
      <c r="F26" s="17"/>
      <c r="G26" s="17"/>
      <c r="H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O26" s="17"/>
      <c r="AP26" s="17"/>
      <c r="AQ26" s="17"/>
      <c r="AR26" s="17"/>
      <c r="AS26" s="17"/>
      <c r="AT26" s="17"/>
      <c r="AU26" s="17"/>
      <c r="AV26" s="17"/>
      <c r="AW26" s="17"/>
      <c r="AX26" s="19"/>
      <c r="AY26" s="19"/>
      <c r="AZ26" s="17"/>
    </row>
    <row r="27" spans="1:87" x14ac:dyDescent="0.25">
      <c r="B27" s="17"/>
      <c r="C27" s="17"/>
      <c r="D27" s="17"/>
      <c r="F27" s="17"/>
      <c r="G27" s="17"/>
      <c r="H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M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</row>
    <row r="28" spans="1:87" x14ac:dyDescent="0.25">
      <c r="B28" s="17"/>
      <c r="C28" s="17"/>
      <c r="D28" s="17"/>
      <c r="F28" s="17"/>
      <c r="G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</row>
    <row r="29" spans="1:87" x14ac:dyDescent="0.25">
      <c r="I29" s="16"/>
      <c r="J29" s="16"/>
    </row>
    <row r="30" spans="1:87" x14ac:dyDescent="0.25">
      <c r="I30" s="16"/>
      <c r="J30" s="16"/>
    </row>
    <row r="31" spans="1:87" x14ac:dyDescent="0.25">
      <c r="I31" s="16"/>
      <c r="J31" s="16"/>
    </row>
    <row r="32" spans="1:87" x14ac:dyDescent="0.25">
      <c r="I32" s="16"/>
      <c r="J32" s="16"/>
    </row>
    <row r="33" spans="1:11" x14ac:dyDescent="0.25">
      <c r="I33" s="16"/>
      <c r="J33" s="16"/>
    </row>
    <row r="34" spans="1:11" x14ac:dyDescent="0.25">
      <c r="I34" s="16"/>
      <c r="J34" s="16"/>
    </row>
    <row r="35" spans="1:11" x14ac:dyDescent="0.25">
      <c r="I35" s="16"/>
      <c r="J35" s="16"/>
    </row>
    <row r="36" spans="1:11" x14ac:dyDescent="0.25">
      <c r="I36" s="16"/>
      <c r="J36" s="16"/>
    </row>
    <row r="37" spans="1:11" x14ac:dyDescent="0.25">
      <c r="I37" s="16"/>
      <c r="J37" s="16"/>
    </row>
    <row r="38" spans="1:11" x14ac:dyDescent="0.25">
      <c r="C38" s="17"/>
      <c r="D38" s="17"/>
      <c r="J38" s="16"/>
      <c r="K38" s="16"/>
    </row>
    <row r="39" spans="1:11" x14ac:dyDescent="0.25">
      <c r="J39" s="16"/>
      <c r="K39" s="16"/>
    </row>
    <row r="40" spans="1:11" x14ac:dyDescent="0.25">
      <c r="J40" s="16"/>
      <c r="K40" s="16"/>
    </row>
    <row r="41" spans="1:11" ht="15.75" x14ac:dyDescent="0.25">
      <c r="A41" s="27" t="s">
        <v>136</v>
      </c>
    </row>
  </sheetData>
  <mergeCells count="1">
    <mergeCell ref="D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maynarjb</dc:creator>
  <cp:lastModifiedBy>maynarjb</cp:lastModifiedBy>
  <dcterms:created xsi:type="dcterms:W3CDTF">2014-07-23T11:06:31Z</dcterms:created>
  <dcterms:modified xsi:type="dcterms:W3CDTF">2014-07-23T11:08:03Z</dcterms:modified>
</cp:coreProperties>
</file>