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narjb\Network Solutions\SedOres Site\Manganese\data\China\"/>
    </mc:Choice>
  </mc:AlternateContent>
  <bookViews>
    <workbookView xWindow="0" yWindow="0" windowWidth="240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O7" i="1" s="1"/>
  <c r="E7" i="1"/>
  <c r="D7" i="1"/>
  <c r="J35" i="1" l="1"/>
  <c r="G35" i="1"/>
  <c r="E35" i="1"/>
  <c r="J34" i="1"/>
  <c r="G34" i="1"/>
  <c r="E34" i="1"/>
  <c r="J33" i="1"/>
  <c r="G33" i="1"/>
  <c r="E33" i="1"/>
  <c r="J31" i="1"/>
  <c r="G31" i="1"/>
  <c r="E31" i="1"/>
  <c r="J30" i="1"/>
  <c r="G30" i="1"/>
  <c r="E30" i="1"/>
  <c r="J29" i="1"/>
  <c r="G29" i="1"/>
  <c r="E29" i="1"/>
  <c r="J28" i="1"/>
  <c r="G28" i="1"/>
  <c r="E28" i="1"/>
  <c r="J27" i="1"/>
  <c r="G27" i="1"/>
  <c r="E27" i="1"/>
  <c r="J26" i="1"/>
  <c r="G26" i="1"/>
  <c r="E26" i="1"/>
  <c r="J25" i="1"/>
  <c r="G25" i="1"/>
  <c r="E25" i="1"/>
  <c r="O11" i="1"/>
  <c r="O10" i="1"/>
  <c r="O9" i="1"/>
  <c r="O8" i="1"/>
</calcChain>
</file>

<file path=xl/sharedStrings.xml><?xml version="1.0" encoding="utf-8"?>
<sst xmlns="http://schemas.openxmlformats.org/spreadsheetml/2006/main" count="153" uniqueCount="140">
  <si>
    <t>Datangpo</t>
  </si>
  <si>
    <t>Location</t>
  </si>
  <si>
    <t>Age, MA</t>
  </si>
  <si>
    <t>Age name</t>
  </si>
  <si>
    <t>Original size, m tonnes Mn</t>
  </si>
  <si>
    <t>China</t>
  </si>
  <si>
    <t>Neoproterozoic</t>
  </si>
  <si>
    <t>chondrite values from Taylor &amp; McLennan 1985 table A2</t>
  </si>
  <si>
    <t>Major Elements, oxide percent</t>
  </si>
  <si>
    <t>Trace elements, standard group, ppm</t>
  </si>
  <si>
    <t>Trace elements, others</t>
  </si>
  <si>
    <t>Rare-earth elements, ppm</t>
  </si>
  <si>
    <t>Rare-earth elements, normalized</t>
  </si>
  <si>
    <t>Extrapolated to Al=0</t>
  </si>
  <si>
    <t>cct</t>
  </si>
  <si>
    <t>MnCO3</t>
  </si>
  <si>
    <t>Rock and ore lithotypes</t>
  </si>
  <si>
    <t>Sample no.</t>
  </si>
  <si>
    <t>MnOtot</t>
  </si>
  <si>
    <t>Fe2O3tot</t>
  </si>
  <si>
    <t>SiO2</t>
  </si>
  <si>
    <t>Al2O3</t>
  </si>
  <si>
    <t>CaO</t>
  </si>
  <si>
    <t>MgO</t>
  </si>
  <si>
    <t>K2O</t>
  </si>
  <si>
    <t>Na2O</t>
  </si>
  <si>
    <t>P2O5</t>
  </si>
  <si>
    <t>TiO2</t>
  </si>
  <si>
    <t>LOI</t>
  </si>
  <si>
    <t>total</t>
  </si>
  <si>
    <t xml:space="preserve">As                  </t>
  </si>
  <si>
    <t xml:space="preserve">Ba                  </t>
  </si>
  <si>
    <t>Cd</t>
  </si>
  <si>
    <t>Co</t>
  </si>
  <si>
    <t>Cr</t>
  </si>
  <si>
    <t xml:space="preserve">Cu                  </t>
  </si>
  <si>
    <t xml:space="preserve">Mo                  </t>
  </si>
  <si>
    <t xml:space="preserve">Nb                  </t>
  </si>
  <si>
    <t xml:space="preserve">Ni                  </t>
  </si>
  <si>
    <t xml:space="preserve">Pb                  </t>
  </si>
  <si>
    <t xml:space="preserve">Rb                  </t>
  </si>
  <si>
    <t>Sc</t>
  </si>
  <si>
    <t xml:space="preserve">Sr                  </t>
  </si>
  <si>
    <t xml:space="preserve">Th                  </t>
  </si>
  <si>
    <t xml:space="preserve">U                   </t>
  </si>
  <si>
    <t xml:space="preserve">V                   </t>
  </si>
  <si>
    <t xml:space="preserve">Y                   </t>
  </si>
  <si>
    <t>Zn</t>
  </si>
  <si>
    <t>Zr</t>
  </si>
  <si>
    <t xml:space="preserve">Ag                  </t>
  </si>
  <si>
    <t>Be</t>
  </si>
  <si>
    <t xml:space="preserve">Bi                  </t>
  </si>
  <si>
    <t>Br</t>
  </si>
  <si>
    <t xml:space="preserve">Cs                  </t>
  </si>
  <si>
    <t xml:space="preserve">Ga                  </t>
  </si>
  <si>
    <t>Ge</t>
  </si>
  <si>
    <t>Hf</t>
  </si>
  <si>
    <t>In</t>
  </si>
  <si>
    <t xml:space="preserve">Sb                  </t>
  </si>
  <si>
    <t xml:space="preserve">Se                  </t>
  </si>
  <si>
    <t xml:space="preserve">Sn                  </t>
  </si>
  <si>
    <t xml:space="preserve">Ta                  </t>
  </si>
  <si>
    <t xml:space="preserve">Te                  </t>
  </si>
  <si>
    <t xml:space="preserve">Tl                  </t>
  </si>
  <si>
    <t>La</t>
  </si>
  <si>
    <t xml:space="preserve">Ce                  </t>
  </si>
  <si>
    <t xml:space="preserve">Pr                  </t>
  </si>
  <si>
    <t xml:space="preserve">Nd                  </t>
  </si>
  <si>
    <t xml:space="preserve">Sm                  </t>
  </si>
  <si>
    <t xml:space="preserve">Eu                  </t>
  </si>
  <si>
    <t xml:space="preserve">Gd                  </t>
  </si>
  <si>
    <t xml:space="preserve">Tb                  </t>
  </si>
  <si>
    <t xml:space="preserve">Dy                  </t>
  </si>
  <si>
    <t xml:space="preserve">Ho                  </t>
  </si>
  <si>
    <t xml:space="preserve">Er                  </t>
  </si>
  <si>
    <t xml:space="preserve">Tm                  </t>
  </si>
  <si>
    <t xml:space="preserve">Yb                  </t>
  </si>
  <si>
    <t xml:space="preserve">Lu                  </t>
  </si>
  <si>
    <t>LaN</t>
  </si>
  <si>
    <t>CeN</t>
  </si>
  <si>
    <t>PrN</t>
  </si>
  <si>
    <t>NdN</t>
  </si>
  <si>
    <t>SmN</t>
  </si>
  <si>
    <t>EuN</t>
  </si>
  <si>
    <t>GdN</t>
  </si>
  <si>
    <t>TbN</t>
  </si>
  <si>
    <t>YbN</t>
  </si>
  <si>
    <t>Ce/Ce*</t>
  </si>
  <si>
    <t>Eu/Eu*</t>
  </si>
  <si>
    <t>LaN/YbN</t>
  </si>
  <si>
    <t>Ce/Ce* @Alo</t>
  </si>
  <si>
    <t>Eu/Eu* @Alo</t>
  </si>
  <si>
    <t>La/Yb@Al=0</t>
  </si>
  <si>
    <r>
      <t>% C</t>
    </r>
    <r>
      <rPr>
        <vertAlign val="subscript"/>
        <sz val="11"/>
        <rFont val="Calibri"/>
        <family val="2"/>
        <scheme val="minor"/>
      </rPr>
      <t>carb</t>
    </r>
  </si>
  <si>
    <r>
      <t>% C</t>
    </r>
    <r>
      <rPr>
        <vertAlign val="subscript"/>
        <sz val="11"/>
        <rFont val="Calibri"/>
        <family val="2"/>
        <scheme val="minor"/>
      </rPr>
      <t>org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</si>
  <si>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</t>
    </r>
    <r>
      <rPr>
        <vertAlign val="subscript"/>
        <sz val="11"/>
        <rFont val="Calibri"/>
        <family val="2"/>
        <scheme val="minor"/>
      </rPr>
      <t>carb pdb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</si>
  <si>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</t>
    </r>
    <r>
      <rPr>
        <vertAlign val="subscript"/>
        <sz val="11"/>
        <rFont val="Calibri"/>
        <family val="2"/>
        <scheme val="minor"/>
      </rPr>
      <t>org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</si>
  <si>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carb pdb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</si>
  <si>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carb smow</t>
    </r>
  </si>
  <si>
    <r>
      <t>% S</t>
    </r>
    <r>
      <rPr>
        <vertAlign val="subscript"/>
        <sz val="11"/>
        <rFont val="Calibri"/>
        <family val="2"/>
        <scheme val="minor"/>
      </rPr>
      <t>total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</si>
  <si>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S pyrite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</si>
  <si>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S barite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</si>
  <si>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S gypsum</t>
    </r>
  </si>
  <si>
    <r>
      <t>CO</t>
    </r>
    <r>
      <rPr>
        <vertAlign val="subscript"/>
        <sz val="12"/>
        <color rgb="FF000000"/>
        <rFont val="Times New Roman"/>
        <family val="1"/>
      </rPr>
      <t>2</t>
    </r>
  </si>
  <si>
    <r>
      <t>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</si>
  <si>
    <t>MnO</t>
  </si>
  <si>
    <r>
      <t>Mn0</t>
    </r>
    <r>
      <rPr>
        <vertAlign val="subscript"/>
        <sz val="12"/>
        <color rgb="FF000000"/>
        <rFont val="Times New Roman"/>
        <family val="1"/>
      </rPr>
      <t>2</t>
    </r>
  </si>
  <si>
    <t>avg</t>
  </si>
  <si>
    <t>black, laminated ore</t>
  </si>
  <si>
    <t>Fy474</t>
  </si>
  <si>
    <t>Fy475</t>
  </si>
  <si>
    <t>black, massive ore</t>
  </si>
  <si>
    <t>Fy468</t>
  </si>
  <si>
    <t>Fy471</t>
  </si>
  <si>
    <t>Chen, X., Li, D., Ling, H-F., Jiang, S-Y., 2008, Carbon and sulfur isotopic compositions of basal Datangpo Formation, northern Guizhou, South China: implications for depositional environment: Progress in  Natural Science, v. 18, p. 421–429.</t>
  </si>
  <si>
    <r>
      <t xml:space="preserve">Li, C., Love, G.D., Lyons, T.W., Scott, C.T. , Feng, L-J., Huang, J., Chang. H-J., Zhang, Q-R., Chu, X-K., 2012,  Evidence for a redox stratified Cryogenian marine basin, Datangpo Formation, South China: Earth Planetary Science Letters, v. </t>
    </r>
    <r>
      <rPr>
        <sz val="9.5"/>
        <color theme="1"/>
        <rFont val="Times New Roman"/>
        <family val="1"/>
      </rPr>
      <t>331</t>
    </r>
    <r>
      <rPr>
        <sz val="9.5"/>
        <color theme="1"/>
        <rFont val="AdvTT5235d5a9+20"/>
      </rPr>
      <t>–</t>
    </r>
    <r>
      <rPr>
        <sz val="9.5"/>
        <color theme="1"/>
        <rFont val="Times New Roman"/>
        <family val="1"/>
      </rPr>
      <t>332 , p. 246</t>
    </r>
    <r>
      <rPr>
        <sz val="9.5"/>
        <color theme="1"/>
        <rFont val="AdvTT5235d5a9+20"/>
      </rPr>
      <t>–</t>
    </r>
    <r>
      <rPr>
        <sz val="9.5"/>
        <color theme="1"/>
        <rFont val="Times New Roman"/>
        <family val="1"/>
      </rPr>
      <t>256.</t>
    </r>
  </si>
  <si>
    <t>Tang, S-Y., and Liu, T-B., 1999, Origin of the early Sinian Minle manganese deposit, Hunan Province, China: Ore Geology Reviews, v. 15, p. 71-78.</t>
  </si>
  <si>
    <t>Zhu, K-J. and Yao, G-L., 2000,  Geochemical Characteristics of Sinian Manganese Deposits in China: Acta Geologica Sinica, v. 74, p. 534-539.</t>
  </si>
  <si>
    <r>
      <t>Fan, D., Liu, T., Yang, P., &amp; Ye, J. (1993). Occurrence of anthraxolite (bitumen) spheroids in Xiangtan-type manganese carbonate deposits of south China. In</t>
    </r>
    <r>
      <rPr>
        <i/>
        <sz val="10"/>
        <color rgb="FF222222"/>
        <rFont val="Arial"/>
        <family val="2"/>
      </rPr>
      <t>Bitumens in Ore Deposits</t>
    </r>
    <r>
      <rPr>
        <sz val="10"/>
        <color rgb="FF222222"/>
        <rFont val="Arial"/>
        <family val="2"/>
      </rPr>
      <t> (pp. 447-458). Springer Berlin Heidelberg.</t>
    </r>
  </si>
  <si>
    <t>Table 1 Contents of major elements of Sinian Mn ore in China (wt%)</t>
  </si>
  <si>
    <t>Metallogenic</t>
  </si>
  <si>
    <t>belt</t>
  </si>
  <si>
    <t>Deposit</t>
  </si>
  <si>
    <t>Mn</t>
  </si>
  <si>
    <r>
      <t>Fe</t>
    </r>
    <r>
      <rPr>
        <vertAlign val="subscript"/>
        <sz val="11"/>
        <color theme="1"/>
        <rFont val="Calibri"/>
        <family val="2"/>
        <scheme val="minor"/>
      </rPr>
      <t>tot</t>
    </r>
  </si>
  <si>
    <t>Fe2O3</t>
  </si>
  <si>
    <t>S</t>
  </si>
  <si>
    <t>P</t>
  </si>
  <si>
    <r>
      <t>C</t>
    </r>
    <r>
      <rPr>
        <vertAlign val="subscript"/>
        <sz val="11"/>
        <color theme="1"/>
        <rFont val="Calibri"/>
        <family val="2"/>
        <scheme val="minor"/>
      </rPr>
      <t>org</t>
    </r>
  </si>
  <si>
    <t>Songtao-</t>
  </si>
  <si>
    <t>Xiangtan</t>
  </si>
  <si>
    <t>Tangganshan</t>
  </si>
  <si>
    <t>Jiangkou</t>
  </si>
  <si>
    <t>Huayuan</t>
  </si>
  <si>
    <t>Xiushan</t>
  </si>
  <si>
    <t>Yanglizhang</t>
  </si>
  <si>
    <t>Chengkou</t>
  </si>
  <si>
    <t>Gucheng</t>
  </si>
  <si>
    <t>Gaoyan</t>
  </si>
  <si>
    <t>Maliuba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</si>
</sst>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</font>
    <font>
      <vertAlign val="subscript"/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9.5"/>
      <color theme="1"/>
      <name val="Times New Roman"/>
      <family val="1"/>
    </font>
    <font>
      <sz val="9.5"/>
      <color theme="1"/>
      <name val="AdvTT5235d5a9+20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5" fillId="2" borderId="0" xfId="0" applyFont="1" applyFill="1" applyBorder="1" applyAlignment="1">
      <alignment vertical="top" wrapText="1"/>
    </xf>
    <xf numFmtId="0" fontId="0" fillId="0" borderId="0" xfId="0" applyFont="1" applyAlignment="1">
      <alignment vertical="center"/>
    </xf>
    <xf numFmtId="0" fontId="6" fillId="0" borderId="0" xfId="1" applyAlignment="1" applyProtection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164" fontId="0" fillId="3" borderId="0" xfId="0" applyNumberFormat="1" applyFill="1" applyBorder="1" applyAlignment="1">
      <alignment horizontal="right"/>
    </xf>
    <xf numFmtId="2" fontId="0" fillId="3" borderId="0" xfId="0" applyNumberFormat="1" applyFill="1" applyBorder="1" applyAlignment="1">
      <alignment horizontal="right"/>
    </xf>
    <xf numFmtId="0" fontId="0" fillId="3" borderId="0" xfId="0" applyFill="1" applyBorder="1"/>
    <xf numFmtId="0" fontId="0" fillId="3" borderId="0" xfId="0" applyFill="1"/>
    <xf numFmtId="2" fontId="0" fillId="3" borderId="0" xfId="0" applyNumberFormat="1" applyFont="1" applyFill="1" applyBorder="1" applyAlignment="1">
      <alignment horizontal="right"/>
    </xf>
    <xf numFmtId="0" fontId="0" fillId="3" borderId="0" xfId="0" applyFont="1" applyFill="1" applyAlignment="1">
      <alignment horizontal="right"/>
    </xf>
    <xf numFmtId="0" fontId="12" fillId="2" borderId="0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164" fontId="0" fillId="0" borderId="0" xfId="0" applyNumberFormat="1" applyFont="1" applyAlignment="1">
      <alignment horizontal="right"/>
    </xf>
    <xf numFmtId="1" fontId="5" fillId="2" borderId="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12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2" fontId="14" fillId="0" borderId="0" xfId="2" applyNumberFormat="1"/>
    <xf numFmtId="2" fontId="0" fillId="0" borderId="0" xfId="0" applyNumberFormat="1"/>
    <xf numFmtId="1" fontId="14" fillId="0" borderId="0" xfId="2" applyNumberFormat="1"/>
    <xf numFmtId="164" fontId="14" fillId="0" borderId="0" xfId="2" applyNumberFormat="1"/>
    <xf numFmtId="1" fontId="14" fillId="4" borderId="0" xfId="2" applyNumberFormat="1" applyFill="1"/>
    <xf numFmtId="1" fontId="14" fillId="0" borderId="0" xfId="2" applyNumberFormat="1" applyFill="1"/>
    <xf numFmtId="1" fontId="15" fillId="0" borderId="0" xfId="2" applyNumberFormat="1" applyFont="1" applyFill="1"/>
    <xf numFmtId="1" fontId="0" fillId="0" borderId="0" xfId="0" applyNumberFormat="1"/>
    <xf numFmtId="0" fontId="0" fillId="0" borderId="0" xfId="0" applyAlignment="1">
      <alignment vertical="center"/>
    </xf>
    <xf numFmtId="0" fontId="10" fillId="0" borderId="0" xfId="0" applyFont="1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3" borderId="0" xfId="0" applyNumberFormat="1" applyFill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3">
    <cellStyle name="Hyperlink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/Yb@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5"/>
  <sheetViews>
    <sheetView tabSelected="1" workbookViewId="0">
      <selection activeCell="D6" sqref="D6"/>
    </sheetView>
  </sheetViews>
  <sheetFormatPr defaultRowHeight="15"/>
  <cols>
    <col min="1" max="1" width="8.7109375" customWidth="1"/>
    <col min="2" max="2" width="19.85546875" customWidth="1"/>
    <col min="4" max="4" width="10" bestFit="1" customWidth="1"/>
    <col min="18" max="18" width="10" bestFit="1" customWidth="1"/>
  </cols>
  <sheetData>
    <row r="1" spans="1:95">
      <c r="A1" t="s">
        <v>0</v>
      </c>
    </row>
    <row r="2" spans="1:95">
      <c r="A2" s="1" t="s">
        <v>1</v>
      </c>
      <c r="B2" s="1" t="s">
        <v>2</v>
      </c>
      <c r="C2" s="2" t="s">
        <v>3</v>
      </c>
      <c r="D2" s="3" t="s">
        <v>4</v>
      </c>
    </row>
    <row r="3" spans="1:95">
      <c r="A3" t="s">
        <v>5</v>
      </c>
      <c r="B3">
        <v>660</v>
      </c>
      <c r="C3" t="s">
        <v>6</v>
      </c>
      <c r="D3">
        <v>0.23</v>
      </c>
    </row>
    <row r="4" spans="1:95" ht="15.75"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L4">
        <v>0.36699999999999999</v>
      </c>
      <c r="BM4">
        <v>0.95699999999999996</v>
      </c>
      <c r="BN4">
        <v>0.13700000000000001</v>
      </c>
      <c r="BO4">
        <v>0.71099999999999997</v>
      </c>
      <c r="BP4">
        <v>0.23100000000000001</v>
      </c>
      <c r="BQ4">
        <v>8.6999999999999994E-2</v>
      </c>
      <c r="BR4">
        <v>0.30599999999999999</v>
      </c>
      <c r="BS4">
        <v>5.8000000000000003E-2</v>
      </c>
      <c r="BT4">
        <v>0.248</v>
      </c>
      <c r="BU4" t="s">
        <v>7</v>
      </c>
      <c r="BX4" s="2"/>
      <c r="BY4" s="2"/>
      <c r="BZ4" s="2"/>
      <c r="CA4" s="4"/>
      <c r="CB4" s="2"/>
      <c r="CC4" s="2"/>
      <c r="CD4" s="2"/>
      <c r="CE4" s="2"/>
      <c r="CF4" s="2"/>
      <c r="CG4">
        <v>30.706</v>
      </c>
      <c r="CH4" s="5"/>
      <c r="CI4" s="5"/>
      <c r="CJ4" s="2"/>
      <c r="CK4" s="2"/>
      <c r="CL4" s="2"/>
    </row>
    <row r="5" spans="1:95" ht="15.75">
      <c r="D5" s="6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P5" s="44" t="s">
        <v>9</v>
      </c>
      <c r="Q5" s="44"/>
      <c r="R5" s="44"/>
      <c r="S5" s="44"/>
      <c r="T5" s="44"/>
      <c r="U5" s="44"/>
      <c r="V5" s="44"/>
      <c r="W5" s="44"/>
      <c r="X5" s="2"/>
      <c r="Y5" s="2"/>
      <c r="Z5" s="2"/>
      <c r="AA5" s="2"/>
      <c r="AB5" s="2"/>
      <c r="AC5" s="2"/>
      <c r="AD5" s="2"/>
      <c r="AE5" s="2"/>
      <c r="AF5" s="2"/>
      <c r="AG5" s="2"/>
      <c r="AI5" s="4" t="s">
        <v>10</v>
      </c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>
        <v>0.40039999999999998</v>
      </c>
      <c r="AV5" s="2"/>
      <c r="AX5" s="4" t="s">
        <v>11</v>
      </c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L5" s="4" t="s">
        <v>12</v>
      </c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t="s">
        <v>13</v>
      </c>
      <c r="CA5" s="7"/>
      <c r="CC5" t="s">
        <v>14</v>
      </c>
      <c r="CD5" s="7" t="s">
        <v>15</v>
      </c>
      <c r="CF5" t="s">
        <v>14</v>
      </c>
      <c r="CG5" t="s">
        <v>14</v>
      </c>
      <c r="CH5" s="7" t="s">
        <v>15</v>
      </c>
      <c r="CI5" s="7" t="s">
        <v>15</v>
      </c>
      <c r="CJ5" s="7"/>
    </row>
    <row r="6" spans="1:95" ht="30">
      <c r="B6" s="8" t="s">
        <v>16</v>
      </c>
      <c r="C6" s="8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  <c r="J6" s="7" t="s">
        <v>24</v>
      </c>
      <c r="K6" s="7" t="s">
        <v>25</v>
      </c>
      <c r="L6" s="7" t="s">
        <v>26</v>
      </c>
      <c r="M6" s="7" t="s">
        <v>27</v>
      </c>
      <c r="N6" s="7" t="s">
        <v>28</v>
      </c>
      <c r="O6" s="7" t="s">
        <v>29</v>
      </c>
      <c r="P6" s="7" t="s">
        <v>30</v>
      </c>
      <c r="Q6" s="7" t="s">
        <v>31</v>
      </c>
      <c r="R6" s="7" t="s">
        <v>32</v>
      </c>
      <c r="S6" s="7" t="s">
        <v>33</v>
      </c>
      <c r="T6" s="7" t="s">
        <v>34</v>
      </c>
      <c r="U6" s="7" t="s">
        <v>35</v>
      </c>
      <c r="V6" s="7" t="s">
        <v>36</v>
      </c>
      <c r="W6" s="7" t="s">
        <v>37</v>
      </c>
      <c r="X6" s="7" t="s">
        <v>38</v>
      </c>
      <c r="Y6" s="7" t="s">
        <v>39</v>
      </c>
      <c r="Z6" s="7" t="s">
        <v>40</v>
      </c>
      <c r="AA6" s="7" t="s">
        <v>41</v>
      </c>
      <c r="AB6" s="7" t="s">
        <v>42</v>
      </c>
      <c r="AC6" s="7" t="s">
        <v>43</v>
      </c>
      <c r="AD6" s="7" t="s">
        <v>44</v>
      </c>
      <c r="AE6" s="7" t="s">
        <v>45</v>
      </c>
      <c r="AF6" s="7" t="s">
        <v>46</v>
      </c>
      <c r="AG6" s="7" t="s">
        <v>47</v>
      </c>
      <c r="AH6" s="7" t="s">
        <v>48</v>
      </c>
      <c r="AI6" s="7" t="s">
        <v>49</v>
      </c>
      <c r="AJ6" s="7" t="s">
        <v>50</v>
      </c>
      <c r="AK6" s="7" t="s">
        <v>51</v>
      </c>
      <c r="AL6" s="7" t="s">
        <v>52</v>
      </c>
      <c r="AM6" s="7" t="s">
        <v>53</v>
      </c>
      <c r="AN6" s="7" t="s">
        <v>54</v>
      </c>
      <c r="AO6" s="7" t="s">
        <v>55</v>
      </c>
      <c r="AP6" s="7" t="s">
        <v>56</v>
      </c>
      <c r="AQ6" s="7" t="s">
        <v>57</v>
      </c>
      <c r="AR6" s="7" t="s">
        <v>58</v>
      </c>
      <c r="AS6" s="7" t="s">
        <v>59</v>
      </c>
      <c r="AT6" s="7" t="s">
        <v>60</v>
      </c>
      <c r="AU6" s="7" t="s">
        <v>61</v>
      </c>
      <c r="AV6" s="7" t="s">
        <v>62</v>
      </c>
      <c r="AW6" s="7" t="s">
        <v>63</v>
      </c>
      <c r="AX6" t="s">
        <v>64</v>
      </c>
      <c r="AY6" s="7" t="s">
        <v>65</v>
      </c>
      <c r="AZ6" s="7" t="s">
        <v>66</v>
      </c>
      <c r="BA6" s="7" t="s">
        <v>67</v>
      </c>
      <c r="BB6" s="7" t="s">
        <v>68</v>
      </c>
      <c r="BC6" s="7" t="s">
        <v>69</v>
      </c>
      <c r="BD6" s="7" t="s">
        <v>70</v>
      </c>
      <c r="BE6" s="7" t="s">
        <v>71</v>
      </c>
      <c r="BF6" s="7" t="s">
        <v>72</v>
      </c>
      <c r="BG6" s="7" t="s">
        <v>73</v>
      </c>
      <c r="BH6" s="7" t="s">
        <v>74</v>
      </c>
      <c r="BI6" s="7" t="s">
        <v>75</v>
      </c>
      <c r="BJ6" s="7" t="s">
        <v>76</v>
      </c>
      <c r="BK6" s="7" t="s">
        <v>77</v>
      </c>
      <c r="BL6" s="9" t="s">
        <v>78</v>
      </c>
      <c r="BM6" s="9" t="s">
        <v>79</v>
      </c>
      <c r="BN6" s="9" t="s">
        <v>80</v>
      </c>
      <c r="BO6" s="9" t="s">
        <v>81</v>
      </c>
      <c r="BP6" s="9" t="s">
        <v>82</v>
      </c>
      <c r="BQ6" s="9" t="s">
        <v>83</v>
      </c>
      <c r="BR6" s="9" t="s">
        <v>84</v>
      </c>
      <c r="BS6" s="9" t="s">
        <v>85</v>
      </c>
      <c r="BT6" s="9" t="s">
        <v>86</v>
      </c>
      <c r="BU6" s="9" t="s">
        <v>87</v>
      </c>
      <c r="BV6" s="9" t="s">
        <v>88</v>
      </c>
      <c r="BW6" s="9" t="s">
        <v>89</v>
      </c>
      <c r="BX6" t="s">
        <v>90</v>
      </c>
      <c r="BY6" t="s">
        <v>91</v>
      </c>
      <c r="BZ6" s="10" t="s">
        <v>92</v>
      </c>
      <c r="CA6" s="7" t="s">
        <v>93</v>
      </c>
      <c r="CB6" s="7" t="s">
        <v>94</v>
      </c>
      <c r="CC6" s="7" t="s">
        <v>95</v>
      </c>
      <c r="CD6" s="7" t="s">
        <v>95</v>
      </c>
      <c r="CE6" s="7" t="s">
        <v>96</v>
      </c>
      <c r="CF6" s="7" t="s">
        <v>97</v>
      </c>
      <c r="CG6" s="7" t="s">
        <v>98</v>
      </c>
      <c r="CH6" s="7" t="s">
        <v>97</v>
      </c>
      <c r="CI6" s="7" t="s">
        <v>98</v>
      </c>
      <c r="CJ6" s="7" t="s">
        <v>99</v>
      </c>
      <c r="CK6" s="7" t="s">
        <v>100</v>
      </c>
      <c r="CL6" s="7" t="s">
        <v>101</v>
      </c>
      <c r="CM6" s="7" t="s">
        <v>102</v>
      </c>
      <c r="CN6" s="11" t="s">
        <v>103</v>
      </c>
      <c r="CO6" s="11" t="s">
        <v>104</v>
      </c>
      <c r="CP6" s="11" t="s">
        <v>105</v>
      </c>
      <c r="CQ6" s="11" t="s">
        <v>106</v>
      </c>
    </row>
    <row r="7" spans="1:95">
      <c r="C7" s="12" t="s">
        <v>107</v>
      </c>
      <c r="D7" s="13">
        <f>AVERAGE(D8:D11)</f>
        <v>39.92528603034134</v>
      </c>
      <c r="E7" s="43">
        <f>AVERAGE(E8:E11)</f>
        <v>2.6537500000000001</v>
      </c>
      <c r="F7" s="14">
        <f t="shared" ref="F7:K7" si="0">AVERAGE(F8:F11)</f>
        <v>8.2124999999999986</v>
      </c>
      <c r="G7" s="14">
        <f t="shared" si="0"/>
        <v>2.3200000000000003</v>
      </c>
      <c r="H7" s="14">
        <f t="shared" si="0"/>
        <v>5.7224999999999993</v>
      </c>
      <c r="I7" s="14">
        <f t="shared" si="0"/>
        <v>2.9749999999999996</v>
      </c>
      <c r="J7" s="14">
        <f t="shared" si="0"/>
        <v>0.50499999999999989</v>
      </c>
      <c r="K7" s="14">
        <f t="shared" si="0"/>
        <v>0.43499999999999994</v>
      </c>
      <c r="L7" s="14">
        <f t="shared" ref="L7" si="1">AVERAGE(L8:L11)</f>
        <v>0.37</v>
      </c>
      <c r="M7" s="14">
        <f t="shared" ref="M7" si="2">AVERAGE(M8:M11)</f>
        <v>0.1825</v>
      </c>
      <c r="N7" s="14">
        <f t="shared" ref="N7" si="3">AVERAGE(N8:N11)</f>
        <v>34.905000000000001</v>
      </c>
      <c r="O7" s="24">
        <f t="shared" ref="O7:O11" si="4">SUM(D7:N7)</f>
        <v>98.20653603034134</v>
      </c>
      <c r="P7" s="15"/>
      <c r="Q7" s="15"/>
      <c r="R7" s="15"/>
      <c r="S7" s="15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>
        <v>-9.6750000000000007</v>
      </c>
      <c r="CE7" s="16"/>
      <c r="CF7" s="16"/>
      <c r="CG7" s="16"/>
      <c r="CH7" s="16"/>
      <c r="CI7" s="16"/>
      <c r="CJ7" s="17">
        <v>1.29</v>
      </c>
      <c r="CK7" s="18"/>
      <c r="CL7" s="18"/>
      <c r="CM7" s="18"/>
      <c r="CN7" s="19">
        <v>29.97</v>
      </c>
      <c r="CO7" s="19">
        <v>3.47</v>
      </c>
      <c r="CP7" s="19">
        <v>35.26</v>
      </c>
      <c r="CQ7" s="19">
        <v>4.45</v>
      </c>
    </row>
    <row r="8" spans="1:95">
      <c r="B8" t="s">
        <v>108</v>
      </c>
      <c r="C8" s="20" t="s">
        <v>109</v>
      </c>
      <c r="D8" s="21">
        <v>38.891447534766115</v>
      </c>
      <c r="E8" s="22">
        <v>3.355</v>
      </c>
      <c r="F8" s="23">
        <v>10.53</v>
      </c>
      <c r="G8" s="23">
        <v>2.6</v>
      </c>
      <c r="H8" s="23">
        <v>5.81</v>
      </c>
      <c r="I8" s="23">
        <v>1.6</v>
      </c>
      <c r="J8" s="23">
        <v>0.63</v>
      </c>
      <c r="K8" s="23">
        <v>0.48</v>
      </c>
      <c r="L8" s="23">
        <v>0.35</v>
      </c>
      <c r="M8" s="23">
        <v>0.19</v>
      </c>
      <c r="N8" s="24">
        <v>33.44</v>
      </c>
      <c r="O8" s="24">
        <f t="shared" si="4"/>
        <v>97.876447534766115</v>
      </c>
      <c r="P8" s="2"/>
      <c r="Q8" s="2"/>
      <c r="R8" s="2"/>
      <c r="S8" s="25">
        <v>157.29347390898172</v>
      </c>
      <c r="CJ8" s="19">
        <v>0.78</v>
      </c>
      <c r="CK8" s="26"/>
      <c r="CL8" s="26"/>
      <c r="CM8" s="26"/>
      <c r="CN8" s="27">
        <v>29</v>
      </c>
      <c r="CO8" s="27">
        <v>2.0699999999999998</v>
      </c>
      <c r="CP8" s="27">
        <v>34.119999999999997</v>
      </c>
      <c r="CQ8" s="27">
        <v>8.1999999999999993</v>
      </c>
    </row>
    <row r="9" spans="1:95">
      <c r="B9" t="s">
        <v>108</v>
      </c>
      <c r="C9" s="28" t="s">
        <v>110</v>
      </c>
      <c r="D9" s="21">
        <v>40.81165613147914</v>
      </c>
      <c r="E9" s="22">
        <v>2.5410000000000004</v>
      </c>
      <c r="F9" s="29">
        <v>10.16</v>
      </c>
      <c r="G9" s="29">
        <v>2.62</v>
      </c>
      <c r="H9" s="29">
        <v>6.73</v>
      </c>
      <c r="I9" s="29">
        <v>2.42</v>
      </c>
      <c r="J9" s="29">
        <v>0.32</v>
      </c>
      <c r="K9" s="29">
        <v>0.45</v>
      </c>
      <c r="L9" s="29">
        <v>0.43</v>
      </c>
      <c r="M9" s="29">
        <v>0.15</v>
      </c>
      <c r="N9" s="24">
        <v>31.07</v>
      </c>
      <c r="O9" s="24">
        <f t="shared" si="4"/>
        <v>97.702656131479131</v>
      </c>
      <c r="P9" s="2"/>
      <c r="Q9" s="2"/>
      <c r="R9" s="2"/>
      <c r="S9" s="25">
        <v>157.29347390898172</v>
      </c>
      <c r="CJ9" s="27">
        <v>0.56000000000000005</v>
      </c>
      <c r="CK9" s="26"/>
      <c r="CL9" s="26"/>
      <c r="CM9" s="26"/>
      <c r="CN9" s="27">
        <v>34.119999999999997</v>
      </c>
      <c r="CO9" s="27">
        <v>3.77</v>
      </c>
      <c r="CP9" s="27">
        <v>34.07</v>
      </c>
      <c r="CQ9" s="27">
        <v>2.06</v>
      </c>
    </row>
    <row r="10" spans="1:95">
      <c r="B10" t="s">
        <v>111</v>
      </c>
      <c r="C10" s="28" t="s">
        <v>112</v>
      </c>
      <c r="D10" s="21">
        <v>35.75107458912769</v>
      </c>
      <c r="E10" s="22">
        <v>2.3980000000000006</v>
      </c>
      <c r="F10" s="29">
        <v>8.5</v>
      </c>
      <c r="G10" s="29">
        <v>2.52</v>
      </c>
      <c r="H10" s="29">
        <v>6.08</v>
      </c>
      <c r="I10" s="29">
        <v>4.04</v>
      </c>
      <c r="J10" s="29">
        <v>0.57999999999999996</v>
      </c>
      <c r="K10" s="29">
        <v>0.46</v>
      </c>
      <c r="L10" s="29">
        <v>0.42</v>
      </c>
      <c r="M10" s="29">
        <v>0.19</v>
      </c>
      <c r="N10" s="24">
        <v>37.89</v>
      </c>
      <c r="O10" s="24">
        <f t="shared" si="4"/>
        <v>98.829074589127686</v>
      </c>
      <c r="P10" s="2"/>
      <c r="Q10" s="2"/>
      <c r="R10" s="2"/>
      <c r="S10" s="25">
        <v>157.29347390898172</v>
      </c>
      <c r="CJ10" s="27">
        <v>0.52</v>
      </c>
      <c r="CK10" s="26"/>
      <c r="CL10" s="26"/>
      <c r="CM10" s="26"/>
      <c r="CN10" s="27">
        <v>33.85</v>
      </c>
      <c r="CO10" s="27">
        <v>3.37</v>
      </c>
      <c r="CP10" s="27">
        <v>40.64</v>
      </c>
      <c r="CQ10" s="27">
        <v>4.42</v>
      </c>
    </row>
    <row r="11" spans="1:95">
      <c r="B11" t="s">
        <v>111</v>
      </c>
      <c r="C11" s="28" t="s">
        <v>113</v>
      </c>
      <c r="D11" s="21">
        <v>44.246965865992415</v>
      </c>
      <c r="E11" s="22">
        <v>2.3210000000000002</v>
      </c>
      <c r="F11" s="29">
        <v>3.66</v>
      </c>
      <c r="G11" s="29">
        <v>1.54</v>
      </c>
      <c r="H11" s="29">
        <v>4.2699999999999996</v>
      </c>
      <c r="I11" s="29">
        <v>3.84</v>
      </c>
      <c r="J11" s="29">
        <v>0.49</v>
      </c>
      <c r="K11" s="29">
        <v>0.35</v>
      </c>
      <c r="L11" s="29">
        <v>0.28000000000000003</v>
      </c>
      <c r="M11" s="29">
        <v>0.2</v>
      </c>
      <c r="N11" s="24">
        <v>37.22</v>
      </c>
      <c r="O11" s="24">
        <f t="shared" si="4"/>
        <v>98.417965865992429</v>
      </c>
      <c r="P11" s="2"/>
      <c r="Q11" s="2"/>
      <c r="R11" s="2"/>
      <c r="S11" s="25">
        <v>78.646736954490862</v>
      </c>
      <c r="CJ11" s="27">
        <v>0.42</v>
      </c>
      <c r="CK11" s="26"/>
      <c r="CL11" s="26"/>
      <c r="CM11" s="26"/>
      <c r="CN11" s="26"/>
      <c r="CO11" s="26"/>
      <c r="CP11" s="26"/>
      <c r="CQ11" s="26"/>
    </row>
    <row r="12" spans="1:95">
      <c r="D12" s="34"/>
      <c r="E12" s="35"/>
      <c r="F12" s="35"/>
      <c r="G12" s="35"/>
      <c r="H12" s="36"/>
      <c r="I12" s="37"/>
      <c r="J12" s="37"/>
      <c r="K12" s="35"/>
      <c r="L12" s="37"/>
      <c r="M12" s="34"/>
      <c r="N12" s="37"/>
      <c r="O12" s="32"/>
      <c r="P12" s="33"/>
      <c r="Q12" s="32"/>
      <c r="R12" s="37"/>
      <c r="S12" s="37"/>
      <c r="U12" s="33"/>
      <c r="V12" s="30"/>
      <c r="X12" s="33"/>
      <c r="Y12" s="33"/>
      <c r="AC12" s="33"/>
      <c r="AD12" s="33"/>
    </row>
    <row r="15" spans="1:95">
      <c r="A15" s="38" t="s">
        <v>114</v>
      </c>
    </row>
    <row r="16" spans="1:95">
      <c r="A16" s="38" t="s">
        <v>115</v>
      </c>
    </row>
    <row r="17" spans="1:11" ht="15.75">
      <c r="A17" s="39" t="s">
        <v>116</v>
      </c>
    </row>
    <row r="18" spans="1:11">
      <c r="A18" s="38" t="s">
        <v>117</v>
      </c>
    </row>
    <row r="19" spans="1:11">
      <c r="A19" s="40" t="s">
        <v>118</v>
      </c>
    </row>
    <row r="20" spans="1:11">
      <c r="A20" s="38"/>
    </row>
    <row r="21" spans="1:11">
      <c r="B21" t="s">
        <v>119</v>
      </c>
    </row>
    <row r="22" spans="1:11">
      <c r="B22" t="s">
        <v>120</v>
      </c>
      <c r="E22">
        <v>1.2911999999999999</v>
      </c>
      <c r="G22">
        <v>1.43</v>
      </c>
      <c r="J22">
        <v>2.2903225806451615</v>
      </c>
    </row>
    <row r="23" spans="1:11" ht="18">
      <c r="B23" t="s">
        <v>121</v>
      </c>
      <c r="C23" t="s">
        <v>122</v>
      </c>
      <c r="D23" s="41" t="s">
        <v>123</v>
      </c>
      <c r="E23" t="s">
        <v>105</v>
      </c>
      <c r="F23" s="41" t="s">
        <v>124</v>
      </c>
      <c r="G23" t="s">
        <v>125</v>
      </c>
      <c r="H23" s="41" t="s">
        <v>126</v>
      </c>
      <c r="I23" s="41" t="s">
        <v>127</v>
      </c>
      <c r="J23" s="41" t="s">
        <v>26</v>
      </c>
      <c r="K23" s="41" t="s">
        <v>128</v>
      </c>
    </row>
    <row r="24" spans="1:11">
      <c r="B24" t="s">
        <v>129</v>
      </c>
      <c r="C24" t="s">
        <v>130</v>
      </c>
      <c r="D24" s="41"/>
      <c r="F24" s="41"/>
      <c r="H24" s="41"/>
      <c r="I24" s="41"/>
      <c r="K24" s="41"/>
    </row>
    <row r="25" spans="1:11">
      <c r="C25" t="s">
        <v>130</v>
      </c>
      <c r="D25" s="31">
        <v>21.49</v>
      </c>
      <c r="E25" s="42">
        <f>D25*E$22</f>
        <v>27.747887999999996</v>
      </c>
      <c r="F25" s="31">
        <v>2.5</v>
      </c>
      <c r="G25" s="31">
        <f>F25*G$22</f>
        <v>3.5749999999999997</v>
      </c>
      <c r="H25" s="31">
        <v>1.4</v>
      </c>
      <c r="I25" s="31">
        <v>0.14499999999999999</v>
      </c>
      <c r="J25" s="31">
        <f>I25*J$22</f>
        <v>0.33209677419354838</v>
      </c>
      <c r="K25" s="31">
        <v>0.71</v>
      </c>
    </row>
    <row r="26" spans="1:11">
      <c r="C26" t="s">
        <v>131</v>
      </c>
      <c r="D26" s="31">
        <v>20.72</v>
      </c>
      <c r="E26" s="42">
        <f t="shared" ref="E26:E31" si="5">D26*E$22</f>
        <v>26.753663999999997</v>
      </c>
      <c r="F26" s="31">
        <v>3.71</v>
      </c>
      <c r="G26" s="31">
        <f t="shared" ref="G26:G31" si="6">F26*G$22</f>
        <v>5.3052999999999999</v>
      </c>
      <c r="H26" s="31">
        <v>2</v>
      </c>
      <c r="I26" s="31">
        <v>0.124</v>
      </c>
      <c r="J26" s="31">
        <f t="shared" ref="J26:J31" si="7">I26*J$22</f>
        <v>0.28400000000000003</v>
      </c>
      <c r="K26" s="31">
        <v>3.84</v>
      </c>
    </row>
    <row r="27" spans="1:11">
      <c r="C27" t="s">
        <v>132</v>
      </c>
      <c r="D27" s="31">
        <v>16.39</v>
      </c>
      <c r="E27" s="42">
        <f t="shared" si="5"/>
        <v>21.162768</v>
      </c>
      <c r="F27" s="31">
        <v>3.3</v>
      </c>
      <c r="G27" s="31">
        <f t="shared" si="6"/>
        <v>4.7189999999999994</v>
      </c>
      <c r="H27" s="31">
        <v>0.36</v>
      </c>
      <c r="I27" s="31">
        <v>0.154</v>
      </c>
      <c r="J27" s="31">
        <f t="shared" si="7"/>
        <v>0.35270967741935488</v>
      </c>
      <c r="K27" s="31">
        <v>0.86</v>
      </c>
    </row>
    <row r="28" spans="1:11">
      <c r="C28" t="s">
        <v>133</v>
      </c>
      <c r="D28" s="31">
        <v>19.850000000000001</v>
      </c>
      <c r="E28" s="42">
        <f t="shared" si="5"/>
        <v>25.630320000000001</v>
      </c>
      <c r="F28" s="31">
        <v>2.54</v>
      </c>
      <c r="G28" s="31">
        <f t="shared" si="6"/>
        <v>3.6322000000000001</v>
      </c>
      <c r="H28" s="31">
        <v>1.53</v>
      </c>
      <c r="I28" s="31">
        <v>0.23400000000000001</v>
      </c>
      <c r="J28" s="31">
        <f t="shared" si="7"/>
        <v>0.53593548387096779</v>
      </c>
      <c r="K28" s="31">
        <v>1.75</v>
      </c>
    </row>
    <row r="29" spans="1:11">
      <c r="C29" t="s">
        <v>134</v>
      </c>
      <c r="D29" s="31">
        <v>16.649999999999999</v>
      </c>
      <c r="E29" s="42">
        <f t="shared" si="5"/>
        <v>21.498479999999997</v>
      </c>
      <c r="F29" s="31">
        <v>3.15</v>
      </c>
      <c r="G29" s="31">
        <f t="shared" si="6"/>
        <v>4.5044999999999993</v>
      </c>
      <c r="H29" s="31">
        <v>0.37</v>
      </c>
      <c r="I29" s="31">
        <v>0.2</v>
      </c>
      <c r="J29" s="31">
        <f t="shared" si="7"/>
        <v>0.45806451612903232</v>
      </c>
      <c r="K29" s="31">
        <v>1.98</v>
      </c>
    </row>
    <row r="30" spans="1:11">
      <c r="C30" t="s">
        <v>135</v>
      </c>
      <c r="D30" s="31">
        <v>20</v>
      </c>
      <c r="E30" s="42">
        <f t="shared" si="5"/>
        <v>25.823999999999998</v>
      </c>
      <c r="F30" s="31">
        <v>2.96</v>
      </c>
      <c r="G30" s="31">
        <f t="shared" si="6"/>
        <v>4.2328000000000001</v>
      </c>
      <c r="H30" s="31">
        <v>1.1000000000000001</v>
      </c>
      <c r="I30" s="31">
        <v>0.20799999999999999</v>
      </c>
      <c r="J30" s="31">
        <f t="shared" si="7"/>
        <v>0.47638709677419355</v>
      </c>
      <c r="K30" s="31">
        <v>1.84</v>
      </c>
    </row>
    <row r="31" spans="1:11">
      <c r="C31" t="s">
        <v>0</v>
      </c>
      <c r="D31" s="31">
        <v>23.17</v>
      </c>
      <c r="E31" s="42">
        <f t="shared" si="5"/>
        <v>29.917103999999998</v>
      </c>
      <c r="F31" s="31">
        <v>3.57</v>
      </c>
      <c r="G31" s="31">
        <f t="shared" si="6"/>
        <v>5.1050999999999993</v>
      </c>
      <c r="H31" s="31">
        <v>1.29</v>
      </c>
      <c r="I31" s="31">
        <v>0.20899999999999999</v>
      </c>
      <c r="J31" s="31">
        <f t="shared" si="7"/>
        <v>0.47867741935483871</v>
      </c>
      <c r="K31" s="31"/>
    </row>
    <row r="32" spans="1:11">
      <c r="B32" s="45" t="s">
        <v>136</v>
      </c>
      <c r="C32" s="45"/>
      <c r="D32" s="31"/>
      <c r="F32" s="31"/>
      <c r="H32" s="31"/>
      <c r="I32" s="31"/>
      <c r="K32" s="31"/>
    </row>
    <row r="33" spans="3:11">
      <c r="C33" t="s">
        <v>137</v>
      </c>
      <c r="D33" s="31">
        <v>18.82</v>
      </c>
      <c r="E33" s="42">
        <f t="shared" ref="E33:E35" si="8">D33*E$22</f>
        <v>24.300383999999998</v>
      </c>
      <c r="F33" s="31">
        <v>2.4500000000000002</v>
      </c>
      <c r="G33" s="31">
        <f t="shared" ref="G33:G35" si="9">F33*G$22</f>
        <v>3.5035000000000003</v>
      </c>
      <c r="H33" s="31">
        <v>2.19</v>
      </c>
      <c r="I33" s="31">
        <v>0.70199999999999996</v>
      </c>
      <c r="J33" s="31">
        <f t="shared" ref="J33:J35" si="10">I33*J$22</f>
        <v>1.6078064516129034</v>
      </c>
      <c r="K33" s="31">
        <v>3.06</v>
      </c>
    </row>
    <row r="34" spans="3:11">
      <c r="C34" t="s">
        <v>138</v>
      </c>
      <c r="D34" s="31">
        <v>20.53</v>
      </c>
      <c r="E34" s="42">
        <f t="shared" si="8"/>
        <v>26.508336</v>
      </c>
      <c r="F34" s="31">
        <v>1.95</v>
      </c>
      <c r="G34" s="31">
        <f t="shared" si="9"/>
        <v>2.7885</v>
      </c>
      <c r="H34" s="31">
        <v>1.41</v>
      </c>
      <c r="I34" s="31">
        <v>0.22</v>
      </c>
      <c r="J34" s="31">
        <f t="shared" si="10"/>
        <v>0.50387096774193552</v>
      </c>
      <c r="K34" s="31"/>
    </row>
    <row r="35" spans="3:11">
      <c r="C35" t="s">
        <v>139</v>
      </c>
      <c r="D35" s="31">
        <v>14.5</v>
      </c>
      <c r="E35" s="42">
        <f t="shared" si="8"/>
        <v>18.7224</v>
      </c>
      <c r="F35" s="31">
        <v>0.55000000000000004</v>
      </c>
      <c r="G35" s="31">
        <f t="shared" si="9"/>
        <v>0.78649999999999998</v>
      </c>
      <c r="H35" s="31"/>
      <c r="I35" s="31">
        <v>2.0499999999999998</v>
      </c>
      <c r="J35" s="31">
        <f t="shared" si="10"/>
        <v>4.6951612903225808</v>
      </c>
      <c r="K35" s="31"/>
    </row>
  </sheetData>
  <mergeCells count="2">
    <mergeCell ref="P5:W5"/>
    <mergeCell ref="B32:C32"/>
  </mergeCells>
  <hyperlinks>
    <hyperlink ref="BZ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dcterms:created xsi:type="dcterms:W3CDTF">2014-07-20T19:13:39Z</dcterms:created>
  <dcterms:modified xsi:type="dcterms:W3CDTF">2014-08-02T00:56:58Z</dcterms:modified>
</cp:coreProperties>
</file>